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\TLS Ltd Dropbox\TLS Ltd Team Folder\Active Matters\Litigation\Local Authority Litigation\B &amp; N Lowe v KDC, PPC 82\Hearing\Statement of Brain James Lowe, 1 August 2023\"/>
    </mc:Choice>
  </mc:AlternateContent>
  <xr:revisionPtr revIDLastSave="0" documentId="8_{DAB4BB26-B344-4626-9988-B0D06996401A}" xr6:coauthVersionLast="47" xr6:coauthVersionMax="47" xr10:uidLastSave="{00000000-0000-0000-0000-000000000000}"/>
  <bookViews>
    <workbookView xWindow="-110" yWindow="-110" windowWidth="19420" windowHeight="10300" xr2:uid="{6D8B6633-4396-4145-BB64-10DE01CA66E9}"/>
  </bookViews>
  <sheets>
    <sheet name="Infometrics inputs" sheetId="1" r:id="rId1"/>
    <sheet name="Rating units" sheetId="3" r:id="rId2"/>
    <sheet name="Tables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F57" i="3" l="1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56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30" i="3"/>
  <c r="H4" i="3"/>
  <c r="AP72" i="1"/>
  <c r="AQ72" i="1"/>
  <c r="AR72" i="1"/>
  <c r="I16" i="1" l="1"/>
  <c r="AQ16" i="1"/>
  <c r="H16" i="1"/>
  <c r="AR17" i="1" l="1"/>
  <c r="AR34" i="1" s="1"/>
  <c r="AQ17" i="1"/>
  <c r="L17" i="1"/>
  <c r="H14" i="1"/>
  <c r="AP17" i="1"/>
  <c r="AR14" i="1"/>
  <c r="H17" i="1"/>
  <c r="AR16" i="1"/>
  <c r="AR33" i="1" s="1"/>
  <c r="J17" i="1"/>
  <c r="AQ14" i="1"/>
  <c r="L14" i="1"/>
  <c r="I17" i="1"/>
  <c r="AP16" i="1"/>
  <c r="AQ33" i="1" s="1"/>
  <c r="K16" i="1"/>
  <c r="J14" i="1"/>
  <c r="J16" i="1"/>
  <c r="K17" i="1"/>
  <c r="L16" i="1"/>
  <c r="L15" i="1"/>
  <c r="K14" i="1"/>
  <c r="AQ26" i="1"/>
  <c r="AQ44" i="1"/>
  <c r="AQ25" i="1"/>
  <c r="AQ43" i="1"/>
  <c r="AR29" i="1"/>
  <c r="AR47" i="1"/>
  <c r="AR63" i="1" s="1"/>
  <c r="AP21" i="1"/>
  <c r="AP39" i="1"/>
  <c r="AP15" i="1"/>
  <c r="AQ29" i="1"/>
  <c r="AQ47" i="1"/>
  <c r="AQ63" i="1" s="1"/>
  <c r="AR46" i="1"/>
  <c r="AR28" i="1"/>
  <c r="K15" i="1"/>
  <c r="AP29" i="1"/>
  <c r="AP47" i="1"/>
  <c r="AP63" i="1" s="1"/>
  <c r="AR27" i="1"/>
  <c r="AR45" i="1"/>
  <c r="AR61" i="1" s="1"/>
  <c r="J15" i="1"/>
  <c r="AR30" i="1"/>
  <c r="AR48" i="1"/>
  <c r="AR64" i="1" s="1"/>
  <c r="AQ46" i="1"/>
  <c r="AQ28" i="1"/>
  <c r="AQ27" i="1"/>
  <c r="AQ45" i="1"/>
  <c r="AQ61" i="1" s="1"/>
  <c r="AR26" i="1"/>
  <c r="AR44" i="1"/>
  <c r="AP14" i="1"/>
  <c r="I15" i="1"/>
  <c r="AQ30" i="1"/>
  <c r="AQ48" i="1"/>
  <c r="AQ64" i="1" s="1"/>
  <c r="AP30" i="1"/>
  <c r="AP48" i="1"/>
  <c r="AP64" i="1" s="1"/>
  <c r="AP28" i="1"/>
  <c r="AP46" i="1"/>
  <c r="AP27" i="1"/>
  <c r="AP45" i="1"/>
  <c r="AP61" i="1" s="1"/>
  <c r="AR43" i="1"/>
  <c r="AR25" i="1"/>
  <c r="AR24" i="1"/>
  <c r="AR42" i="1"/>
  <c r="AR23" i="1"/>
  <c r="AR41" i="1"/>
  <c r="AR22" i="1"/>
  <c r="AR40" i="1"/>
  <c r="AR56" i="1" s="1"/>
  <c r="H15" i="1"/>
  <c r="AP44" i="1"/>
  <c r="AP26" i="1"/>
  <c r="AQ24" i="1"/>
  <c r="AQ42" i="1"/>
  <c r="AQ41" i="1"/>
  <c r="AQ23" i="1"/>
  <c r="AQ22" i="1"/>
  <c r="AQ40" i="1"/>
  <c r="AQ56" i="1" s="1"/>
  <c r="AR21" i="1"/>
  <c r="AR39" i="1"/>
  <c r="AR15" i="1"/>
  <c r="AP25" i="1"/>
  <c r="AP43" i="1"/>
  <c r="AP24" i="1"/>
  <c r="AP42" i="1"/>
  <c r="AP41" i="1"/>
  <c r="AP23" i="1"/>
  <c r="AP22" i="1"/>
  <c r="AP40" i="1"/>
  <c r="AP56" i="1" s="1"/>
  <c r="AQ21" i="1"/>
  <c r="AQ39" i="1"/>
  <c r="AQ15" i="1"/>
  <c r="AQ32" i="1" s="1"/>
  <c r="G4" i="3"/>
  <c r="AQ31" i="1" l="1"/>
  <c r="AR31" i="1"/>
  <c r="AQ34" i="1"/>
  <c r="AR32" i="1"/>
  <c r="AR51" i="1"/>
  <c r="AR60" i="1" s="1"/>
  <c r="AP51" i="1"/>
  <c r="AP58" i="1" s="1"/>
  <c r="AQ51" i="1"/>
  <c r="AQ58" i="1" s="1"/>
  <c r="C17" i="1"/>
  <c r="C16" i="1"/>
  <c r="D17" i="1"/>
  <c r="E17" i="1"/>
  <c r="F17" i="1"/>
  <c r="G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34" i="1" s="1"/>
  <c r="AQ57" i="1" l="1"/>
  <c r="AQ62" i="1"/>
  <c r="AQ60" i="1"/>
  <c r="AP60" i="1"/>
  <c r="AP55" i="1"/>
  <c r="AR57" i="1"/>
  <c r="AP57" i="1"/>
  <c r="AP62" i="1"/>
  <c r="AR55" i="1"/>
  <c r="AR59" i="1"/>
  <c r="AR58" i="1"/>
  <c r="AP59" i="1"/>
  <c r="AQ55" i="1"/>
  <c r="AQ59" i="1"/>
  <c r="AR62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B63" i="1" s="1"/>
  <c r="AC47" i="1"/>
  <c r="AD47" i="1"/>
  <c r="AE47" i="1"/>
  <c r="AF47" i="1"/>
  <c r="AF63" i="1" s="1"/>
  <c r="AG47" i="1"/>
  <c r="AG63" i="1" s="1"/>
  <c r="AH47" i="1"/>
  <c r="AI47" i="1"/>
  <c r="AI63" i="1" s="1"/>
  <c r="AJ47" i="1"/>
  <c r="AK47" i="1"/>
  <c r="AL47" i="1"/>
  <c r="AM47" i="1"/>
  <c r="AM63" i="1" s="1"/>
  <c r="AN47" i="1"/>
  <c r="AN63" i="1" s="1"/>
  <c r="AO47" i="1"/>
  <c r="AO63" i="1" s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E64" i="1" s="1"/>
  <c r="AF48" i="1"/>
  <c r="AF64" i="1" s="1"/>
  <c r="AG48" i="1"/>
  <c r="AG64" i="1" s="1"/>
  <c r="AH48" i="1"/>
  <c r="AH64" i="1" s="1"/>
  <c r="AI48" i="1"/>
  <c r="AI64" i="1" s="1"/>
  <c r="AJ48" i="1"/>
  <c r="AJ64" i="1" s="1"/>
  <c r="AK48" i="1"/>
  <c r="AK64" i="1" s="1"/>
  <c r="AL48" i="1"/>
  <c r="AL64" i="1" s="1"/>
  <c r="AM48" i="1"/>
  <c r="AN48" i="1"/>
  <c r="AO48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I30" i="1"/>
  <c r="J30" i="1"/>
  <c r="K30" i="1"/>
  <c r="L30" i="1"/>
  <c r="M30" i="1"/>
  <c r="G39" i="3" s="1"/>
  <c r="H39" i="3" s="1"/>
  <c r="I39" i="3" s="1"/>
  <c r="J39" i="3" s="1"/>
  <c r="K39" i="3" s="1"/>
  <c r="L39" i="3" s="1"/>
  <c r="M39" i="3" s="1"/>
  <c r="N39" i="3" s="1"/>
  <c r="O39" i="3" s="1"/>
  <c r="P39" i="3" s="1"/>
  <c r="Q39" i="3" s="1"/>
  <c r="R39" i="3" s="1"/>
  <c r="S39" i="3" s="1"/>
  <c r="T39" i="3" s="1"/>
  <c r="U39" i="3" s="1"/>
  <c r="V39" i="3" s="1"/>
  <c r="W39" i="3" s="1"/>
  <c r="X39" i="3" s="1"/>
  <c r="Y39" i="3" s="1"/>
  <c r="Z39" i="3" s="1"/>
  <c r="AA39" i="3" s="1"/>
  <c r="AB39" i="3" s="1"/>
  <c r="AC39" i="3" s="1"/>
  <c r="AD39" i="3" s="1"/>
  <c r="AE39" i="3" s="1"/>
  <c r="AF39" i="3" s="1"/>
  <c r="AG39" i="3" s="1"/>
  <c r="AH39" i="3" s="1"/>
  <c r="AI39" i="3" s="1"/>
  <c r="AJ39" i="3" s="1"/>
  <c r="AK39" i="3" s="1"/>
  <c r="AL39" i="3" s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J34" i="1"/>
  <c r="N34" i="1"/>
  <c r="R34" i="1"/>
  <c r="V34" i="1"/>
  <c r="Z34" i="1"/>
  <c r="AD34" i="1"/>
  <c r="AH34" i="1"/>
  <c r="AL34" i="1"/>
  <c r="E14" i="1"/>
  <c r="F14" i="1"/>
  <c r="G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31" i="1" s="1"/>
  <c r="E15" i="1"/>
  <c r="F15" i="1"/>
  <c r="G15" i="1"/>
  <c r="L32" i="1"/>
  <c r="M15" i="1"/>
  <c r="M32" i="1" s="1"/>
  <c r="G30" i="3" s="1"/>
  <c r="N15" i="1"/>
  <c r="O15" i="1"/>
  <c r="P15" i="1"/>
  <c r="P32" i="1" s="1"/>
  <c r="Q15" i="1"/>
  <c r="R15" i="1"/>
  <c r="S15" i="1"/>
  <c r="T15" i="1"/>
  <c r="U15" i="1"/>
  <c r="V15" i="1"/>
  <c r="W15" i="1"/>
  <c r="X15" i="1"/>
  <c r="X32" i="1" s="1"/>
  <c r="Y15" i="1"/>
  <c r="Z15" i="1"/>
  <c r="AA15" i="1"/>
  <c r="AB15" i="1"/>
  <c r="AC15" i="1"/>
  <c r="AD15" i="1"/>
  <c r="AE15" i="1"/>
  <c r="AF15" i="1"/>
  <c r="AF32" i="1" s="1"/>
  <c r="AG15" i="1"/>
  <c r="AH15" i="1"/>
  <c r="AI15" i="1"/>
  <c r="AJ15" i="1"/>
  <c r="AK15" i="1"/>
  <c r="AL15" i="1"/>
  <c r="AM15" i="1"/>
  <c r="AN15" i="1"/>
  <c r="AN32" i="1" s="1"/>
  <c r="AO15" i="1"/>
  <c r="E16" i="1"/>
  <c r="F16" i="1"/>
  <c r="G16" i="1"/>
  <c r="I33" i="1"/>
  <c r="K33" i="1"/>
  <c r="L33" i="1"/>
  <c r="M16" i="1"/>
  <c r="N16" i="1"/>
  <c r="O16" i="1"/>
  <c r="P16" i="1"/>
  <c r="P33" i="1" s="1"/>
  <c r="Q16" i="1"/>
  <c r="R16" i="1"/>
  <c r="S16" i="1"/>
  <c r="T16" i="1"/>
  <c r="U16" i="1"/>
  <c r="V16" i="1"/>
  <c r="W16" i="1"/>
  <c r="X16" i="1"/>
  <c r="X33" i="1" s="1"/>
  <c r="Y16" i="1"/>
  <c r="Z16" i="1"/>
  <c r="AA16" i="1"/>
  <c r="AB16" i="1"/>
  <c r="AC16" i="1"/>
  <c r="AD16" i="1"/>
  <c r="AE16" i="1"/>
  <c r="AF16" i="1"/>
  <c r="AF33" i="1" s="1"/>
  <c r="AG16" i="1"/>
  <c r="AH16" i="1"/>
  <c r="AI16" i="1"/>
  <c r="AJ16" i="1"/>
  <c r="AK16" i="1"/>
  <c r="AL16" i="1"/>
  <c r="AM16" i="1"/>
  <c r="AN16" i="1"/>
  <c r="AN33" i="1" s="1"/>
  <c r="AO16" i="1"/>
  <c r="K34" i="1"/>
  <c r="M34" i="1"/>
  <c r="O34" i="1"/>
  <c r="Q34" i="1"/>
  <c r="S34" i="1"/>
  <c r="T34" i="1"/>
  <c r="W34" i="1"/>
  <c r="Y34" i="1"/>
  <c r="AA34" i="1"/>
  <c r="AC34" i="1"/>
  <c r="AE34" i="1"/>
  <c r="AG34" i="1"/>
  <c r="AI34" i="1"/>
  <c r="AJ34" i="1"/>
  <c r="AM34" i="1"/>
  <c r="AN34" i="1"/>
  <c r="D14" i="1"/>
  <c r="D15" i="1"/>
  <c r="D16" i="1"/>
  <c r="C15" i="1"/>
  <c r="C14" i="1"/>
  <c r="AO72" i="1"/>
  <c r="AP67" i="1" l="1"/>
  <c r="G36" i="3"/>
  <c r="H36" i="3" s="1"/>
  <c r="I36" i="3" s="1"/>
  <c r="J36" i="3" s="1"/>
  <c r="K36" i="3" s="1"/>
  <c r="L36" i="3" s="1"/>
  <c r="M36" i="3" s="1"/>
  <c r="N36" i="3" s="1"/>
  <c r="O36" i="3" s="1"/>
  <c r="P36" i="3" s="1"/>
  <c r="Q36" i="3" s="1"/>
  <c r="R36" i="3" s="1"/>
  <c r="S36" i="3" s="1"/>
  <c r="T36" i="3" s="1"/>
  <c r="U36" i="3" s="1"/>
  <c r="V36" i="3" s="1"/>
  <c r="W36" i="3" s="1"/>
  <c r="X36" i="3" s="1"/>
  <c r="Y36" i="3" s="1"/>
  <c r="Z36" i="3" s="1"/>
  <c r="AA36" i="3" s="1"/>
  <c r="AB36" i="3" s="1"/>
  <c r="AC36" i="3" s="1"/>
  <c r="AD36" i="3" s="1"/>
  <c r="AE36" i="3" s="1"/>
  <c r="AF36" i="3" s="1"/>
  <c r="AG36" i="3" s="1"/>
  <c r="AH36" i="3" s="1"/>
  <c r="AI36" i="3" s="1"/>
  <c r="AJ36" i="3" s="1"/>
  <c r="AK36" i="3" s="1"/>
  <c r="AL36" i="3" s="1"/>
  <c r="G45" i="3"/>
  <c r="H45" i="3" s="1"/>
  <c r="I45" i="3" s="1"/>
  <c r="J45" i="3" s="1"/>
  <c r="K45" i="3" s="1"/>
  <c r="L45" i="3" s="1"/>
  <c r="M45" i="3" s="1"/>
  <c r="N45" i="3" s="1"/>
  <c r="O45" i="3" s="1"/>
  <c r="P45" i="3" s="1"/>
  <c r="Q45" i="3" s="1"/>
  <c r="R45" i="3" s="1"/>
  <c r="S45" i="3" s="1"/>
  <c r="T45" i="3" s="1"/>
  <c r="U45" i="3" s="1"/>
  <c r="V45" i="3" s="1"/>
  <c r="W45" i="3" s="1"/>
  <c r="X45" i="3" s="1"/>
  <c r="Y45" i="3" s="1"/>
  <c r="Z45" i="3" s="1"/>
  <c r="AA45" i="3" s="1"/>
  <c r="AB45" i="3" s="1"/>
  <c r="AC45" i="3" s="1"/>
  <c r="AD45" i="3" s="1"/>
  <c r="AE45" i="3" s="1"/>
  <c r="AF45" i="3" s="1"/>
  <c r="AG45" i="3" s="1"/>
  <c r="AH45" i="3" s="1"/>
  <c r="AI45" i="3" s="1"/>
  <c r="AJ45" i="3" s="1"/>
  <c r="AK45" i="3" s="1"/>
  <c r="AL45" i="3" s="1"/>
  <c r="G38" i="3"/>
  <c r="H38" i="3" s="1"/>
  <c r="I38" i="3" s="1"/>
  <c r="J38" i="3" s="1"/>
  <c r="K38" i="3" s="1"/>
  <c r="L38" i="3" s="1"/>
  <c r="M38" i="3" s="1"/>
  <c r="N38" i="3" s="1"/>
  <c r="O38" i="3" s="1"/>
  <c r="P38" i="3" s="1"/>
  <c r="Q38" i="3" s="1"/>
  <c r="R38" i="3" s="1"/>
  <c r="S38" i="3" s="1"/>
  <c r="T38" i="3" s="1"/>
  <c r="U38" i="3" s="1"/>
  <c r="V38" i="3" s="1"/>
  <c r="W38" i="3" s="1"/>
  <c r="X38" i="3" s="1"/>
  <c r="Y38" i="3" s="1"/>
  <c r="Z38" i="3" s="1"/>
  <c r="AA38" i="3" s="1"/>
  <c r="AB38" i="3" s="1"/>
  <c r="AC38" i="3" s="1"/>
  <c r="AD38" i="3" s="1"/>
  <c r="AE38" i="3" s="1"/>
  <c r="AF38" i="3" s="1"/>
  <c r="AG38" i="3" s="1"/>
  <c r="AH38" i="3" s="1"/>
  <c r="AI38" i="3" s="1"/>
  <c r="AJ38" i="3" s="1"/>
  <c r="AK38" i="3" s="1"/>
  <c r="AL38" i="3" s="1"/>
  <c r="G46" i="3"/>
  <c r="H46" i="3" s="1"/>
  <c r="I46" i="3" s="1"/>
  <c r="J46" i="3" s="1"/>
  <c r="K46" i="3" s="1"/>
  <c r="L46" i="3" s="1"/>
  <c r="M46" i="3" s="1"/>
  <c r="N46" i="3" s="1"/>
  <c r="O46" i="3" s="1"/>
  <c r="P46" i="3" s="1"/>
  <c r="Q46" i="3" s="1"/>
  <c r="R46" i="3" s="1"/>
  <c r="S46" i="3" s="1"/>
  <c r="T46" i="3" s="1"/>
  <c r="U46" i="3" s="1"/>
  <c r="V46" i="3" s="1"/>
  <c r="W46" i="3" s="1"/>
  <c r="X46" i="3" s="1"/>
  <c r="Y46" i="3" s="1"/>
  <c r="Z46" i="3" s="1"/>
  <c r="AA46" i="3" s="1"/>
  <c r="AB46" i="3" s="1"/>
  <c r="AC46" i="3" s="1"/>
  <c r="AD46" i="3" s="1"/>
  <c r="AE46" i="3" s="1"/>
  <c r="AF46" i="3" s="1"/>
  <c r="AG46" i="3" s="1"/>
  <c r="AH46" i="3" s="1"/>
  <c r="AI46" i="3" s="1"/>
  <c r="AJ46" i="3" s="1"/>
  <c r="AK46" i="3" s="1"/>
  <c r="AL46" i="3" s="1"/>
  <c r="G33" i="3"/>
  <c r="H33" i="3" s="1"/>
  <c r="I33" i="3" s="1"/>
  <c r="J33" i="3" s="1"/>
  <c r="K33" i="3" s="1"/>
  <c r="L33" i="3" s="1"/>
  <c r="M33" i="3" s="1"/>
  <c r="N33" i="3" s="1"/>
  <c r="O33" i="3" s="1"/>
  <c r="P33" i="3" s="1"/>
  <c r="Q33" i="3" s="1"/>
  <c r="R33" i="3" s="1"/>
  <c r="S33" i="3" s="1"/>
  <c r="T33" i="3" s="1"/>
  <c r="U33" i="3" s="1"/>
  <c r="V33" i="3" s="1"/>
  <c r="W33" i="3" s="1"/>
  <c r="X33" i="3" s="1"/>
  <c r="Y33" i="3" s="1"/>
  <c r="Z33" i="3" s="1"/>
  <c r="AA33" i="3" s="1"/>
  <c r="AB33" i="3" s="1"/>
  <c r="AC33" i="3" s="1"/>
  <c r="AD33" i="3" s="1"/>
  <c r="AE33" i="3" s="1"/>
  <c r="AF33" i="3" s="1"/>
  <c r="AG33" i="3" s="1"/>
  <c r="AH33" i="3" s="1"/>
  <c r="AI33" i="3" s="1"/>
  <c r="AJ33" i="3" s="1"/>
  <c r="AK33" i="3" s="1"/>
  <c r="AL33" i="3" s="1"/>
  <c r="Q31" i="1"/>
  <c r="AR66" i="1"/>
  <c r="G44" i="3"/>
  <c r="H44" i="3" s="1"/>
  <c r="I44" i="3" s="1"/>
  <c r="J44" i="3" s="1"/>
  <c r="K44" i="3" s="1"/>
  <c r="L44" i="3" s="1"/>
  <c r="M44" i="3" s="1"/>
  <c r="N44" i="3" s="1"/>
  <c r="O44" i="3" s="1"/>
  <c r="P44" i="3" s="1"/>
  <c r="Q44" i="3" s="1"/>
  <c r="R44" i="3" s="1"/>
  <c r="S44" i="3" s="1"/>
  <c r="T44" i="3" s="1"/>
  <c r="U44" i="3" s="1"/>
  <c r="V44" i="3" s="1"/>
  <c r="W44" i="3" s="1"/>
  <c r="X44" i="3" s="1"/>
  <c r="Y44" i="3" s="1"/>
  <c r="Z44" i="3" s="1"/>
  <c r="AA44" i="3" s="1"/>
  <c r="AB44" i="3" s="1"/>
  <c r="AC44" i="3" s="1"/>
  <c r="AD44" i="3" s="1"/>
  <c r="AE44" i="3" s="1"/>
  <c r="AF44" i="3" s="1"/>
  <c r="AG44" i="3" s="1"/>
  <c r="AH44" i="3" s="1"/>
  <c r="AI44" i="3" s="1"/>
  <c r="AJ44" i="3" s="1"/>
  <c r="AK44" i="3" s="1"/>
  <c r="AL44" i="3" s="1"/>
  <c r="G37" i="3"/>
  <c r="H37" i="3" s="1"/>
  <c r="I37" i="3" s="1"/>
  <c r="J37" i="3" s="1"/>
  <c r="K37" i="3" s="1"/>
  <c r="L37" i="3" s="1"/>
  <c r="M37" i="3" s="1"/>
  <c r="N37" i="3" s="1"/>
  <c r="O37" i="3" s="1"/>
  <c r="P37" i="3" s="1"/>
  <c r="Q37" i="3" s="1"/>
  <c r="R37" i="3" s="1"/>
  <c r="S37" i="3" s="1"/>
  <c r="T37" i="3" s="1"/>
  <c r="U37" i="3" s="1"/>
  <c r="V37" i="3" s="1"/>
  <c r="W37" i="3" s="1"/>
  <c r="X37" i="3" s="1"/>
  <c r="Y37" i="3" s="1"/>
  <c r="Z37" i="3" s="1"/>
  <c r="AA37" i="3" s="1"/>
  <c r="AB37" i="3" s="1"/>
  <c r="AC37" i="3" s="1"/>
  <c r="AD37" i="3" s="1"/>
  <c r="AE37" i="3" s="1"/>
  <c r="AF37" i="3" s="1"/>
  <c r="AG37" i="3" s="1"/>
  <c r="AH37" i="3" s="1"/>
  <c r="AI37" i="3" s="1"/>
  <c r="AJ37" i="3" s="1"/>
  <c r="AK37" i="3" s="1"/>
  <c r="AL37" i="3" s="1"/>
  <c r="G32" i="3"/>
  <c r="H32" i="3" s="1"/>
  <c r="I32" i="3" s="1"/>
  <c r="J32" i="3" s="1"/>
  <c r="K32" i="3" s="1"/>
  <c r="L32" i="3" s="1"/>
  <c r="M32" i="3" s="1"/>
  <c r="N32" i="3" s="1"/>
  <c r="O32" i="3" s="1"/>
  <c r="P32" i="3" s="1"/>
  <c r="Q32" i="3" s="1"/>
  <c r="R32" i="3" s="1"/>
  <c r="S32" i="3" s="1"/>
  <c r="T32" i="3" s="1"/>
  <c r="U32" i="3" s="1"/>
  <c r="V32" i="3" s="1"/>
  <c r="W32" i="3" s="1"/>
  <c r="X32" i="3" s="1"/>
  <c r="Y32" i="3" s="1"/>
  <c r="Z32" i="3" s="1"/>
  <c r="AA32" i="3" s="1"/>
  <c r="AB32" i="3" s="1"/>
  <c r="AC32" i="3" s="1"/>
  <c r="AD32" i="3" s="1"/>
  <c r="AE32" i="3" s="1"/>
  <c r="AF32" i="3" s="1"/>
  <c r="AG32" i="3" s="1"/>
  <c r="AH32" i="3" s="1"/>
  <c r="AI32" i="3" s="1"/>
  <c r="AJ32" i="3" s="1"/>
  <c r="AK32" i="3" s="1"/>
  <c r="AL32" i="3" s="1"/>
  <c r="G34" i="3"/>
  <c r="H34" i="3" s="1"/>
  <c r="I34" i="3" s="1"/>
  <c r="J34" i="3" s="1"/>
  <c r="K34" i="3" s="1"/>
  <c r="L34" i="3" s="1"/>
  <c r="M34" i="3" s="1"/>
  <c r="N34" i="3" s="1"/>
  <c r="O34" i="3" s="1"/>
  <c r="P34" i="3" s="1"/>
  <c r="Q34" i="3" s="1"/>
  <c r="R34" i="3" s="1"/>
  <c r="S34" i="3" s="1"/>
  <c r="T34" i="3" s="1"/>
  <c r="U34" i="3" s="1"/>
  <c r="V34" i="3" s="1"/>
  <c r="W34" i="3" s="1"/>
  <c r="X34" i="3" s="1"/>
  <c r="Y34" i="3" s="1"/>
  <c r="Z34" i="3" s="1"/>
  <c r="AA34" i="3" s="1"/>
  <c r="AB34" i="3" s="1"/>
  <c r="AC34" i="3" s="1"/>
  <c r="AD34" i="3" s="1"/>
  <c r="AE34" i="3" s="1"/>
  <c r="AF34" i="3" s="1"/>
  <c r="AG34" i="3" s="1"/>
  <c r="AH34" i="3" s="1"/>
  <c r="AI34" i="3" s="1"/>
  <c r="AJ34" i="3" s="1"/>
  <c r="AK34" i="3" s="1"/>
  <c r="AL34" i="3" s="1"/>
  <c r="G42" i="3"/>
  <c r="H42" i="3" s="1"/>
  <c r="I42" i="3" s="1"/>
  <c r="J42" i="3" s="1"/>
  <c r="K42" i="3" s="1"/>
  <c r="L42" i="3" s="1"/>
  <c r="M42" i="3" s="1"/>
  <c r="N42" i="3" s="1"/>
  <c r="O42" i="3" s="1"/>
  <c r="P42" i="3" s="1"/>
  <c r="Q42" i="3" s="1"/>
  <c r="R42" i="3" s="1"/>
  <c r="S42" i="3" s="1"/>
  <c r="T42" i="3" s="1"/>
  <c r="U42" i="3" s="1"/>
  <c r="V42" i="3" s="1"/>
  <c r="W42" i="3" s="1"/>
  <c r="X42" i="3" s="1"/>
  <c r="Y42" i="3" s="1"/>
  <c r="Z42" i="3" s="1"/>
  <c r="AA42" i="3" s="1"/>
  <c r="AB42" i="3" s="1"/>
  <c r="AC42" i="3" s="1"/>
  <c r="AD42" i="3" s="1"/>
  <c r="AE42" i="3" s="1"/>
  <c r="AF42" i="3" s="1"/>
  <c r="AG42" i="3" s="1"/>
  <c r="AH42" i="3" s="1"/>
  <c r="AI42" i="3" s="1"/>
  <c r="AJ42" i="3" s="1"/>
  <c r="AK42" i="3" s="1"/>
  <c r="AL42" i="3" s="1"/>
  <c r="G40" i="3"/>
  <c r="H40" i="3" s="1"/>
  <c r="I40" i="3" s="1"/>
  <c r="J40" i="3" s="1"/>
  <c r="K40" i="3" s="1"/>
  <c r="L40" i="3" s="1"/>
  <c r="M40" i="3" s="1"/>
  <c r="N40" i="3" s="1"/>
  <c r="O40" i="3" s="1"/>
  <c r="P40" i="3" s="1"/>
  <c r="Q40" i="3" s="1"/>
  <c r="R40" i="3" s="1"/>
  <c r="S40" i="3" s="1"/>
  <c r="T40" i="3" s="1"/>
  <c r="U40" i="3" s="1"/>
  <c r="V40" i="3" s="1"/>
  <c r="W40" i="3" s="1"/>
  <c r="X40" i="3" s="1"/>
  <c r="Y40" i="3" s="1"/>
  <c r="Z40" i="3" s="1"/>
  <c r="AA40" i="3" s="1"/>
  <c r="AB40" i="3" s="1"/>
  <c r="AC40" i="3" s="1"/>
  <c r="AD40" i="3" s="1"/>
  <c r="AE40" i="3" s="1"/>
  <c r="AF40" i="3" s="1"/>
  <c r="AG40" i="3" s="1"/>
  <c r="AH40" i="3" s="1"/>
  <c r="AI40" i="3" s="1"/>
  <c r="AJ40" i="3" s="1"/>
  <c r="AK40" i="3" s="1"/>
  <c r="AL40" i="3" s="1"/>
  <c r="AP68" i="1"/>
  <c r="AQ67" i="1"/>
  <c r="AK32" i="1"/>
  <c r="AC32" i="1"/>
  <c r="U32" i="1"/>
  <c r="G35" i="3"/>
  <c r="H35" i="3" s="1"/>
  <c r="I35" i="3" s="1"/>
  <c r="J35" i="3" s="1"/>
  <c r="K35" i="3" s="1"/>
  <c r="L35" i="3" s="1"/>
  <c r="M35" i="3" s="1"/>
  <c r="N35" i="3" s="1"/>
  <c r="O35" i="3" s="1"/>
  <c r="P35" i="3" s="1"/>
  <c r="Q35" i="3" s="1"/>
  <c r="R35" i="3" s="1"/>
  <c r="S35" i="3" s="1"/>
  <c r="T35" i="3" s="1"/>
  <c r="U35" i="3" s="1"/>
  <c r="V35" i="3" s="1"/>
  <c r="W35" i="3" s="1"/>
  <c r="X35" i="3" s="1"/>
  <c r="Y35" i="3" s="1"/>
  <c r="Z35" i="3" s="1"/>
  <c r="AA35" i="3" s="1"/>
  <c r="AB35" i="3" s="1"/>
  <c r="AC35" i="3" s="1"/>
  <c r="AD35" i="3" s="1"/>
  <c r="AE35" i="3" s="1"/>
  <c r="AF35" i="3" s="1"/>
  <c r="AG35" i="3" s="1"/>
  <c r="AH35" i="3" s="1"/>
  <c r="AI35" i="3" s="1"/>
  <c r="AJ35" i="3" s="1"/>
  <c r="AK35" i="3" s="1"/>
  <c r="AL35" i="3" s="1"/>
  <c r="G43" i="3"/>
  <c r="H43" i="3" s="1"/>
  <c r="I43" i="3" s="1"/>
  <c r="J43" i="3" s="1"/>
  <c r="K43" i="3" s="1"/>
  <c r="L43" i="3" s="1"/>
  <c r="M43" i="3" s="1"/>
  <c r="N43" i="3" s="1"/>
  <c r="O43" i="3" s="1"/>
  <c r="P43" i="3" s="1"/>
  <c r="Q43" i="3" s="1"/>
  <c r="R43" i="3" s="1"/>
  <c r="S43" i="3" s="1"/>
  <c r="T43" i="3" s="1"/>
  <c r="U43" i="3" s="1"/>
  <c r="V43" i="3" s="1"/>
  <c r="W43" i="3" s="1"/>
  <c r="X43" i="3" s="1"/>
  <c r="Y43" i="3" s="1"/>
  <c r="Z43" i="3" s="1"/>
  <c r="AA43" i="3" s="1"/>
  <c r="AB43" i="3" s="1"/>
  <c r="AC43" i="3" s="1"/>
  <c r="AD43" i="3" s="1"/>
  <c r="AE43" i="3" s="1"/>
  <c r="AF43" i="3" s="1"/>
  <c r="AG43" i="3" s="1"/>
  <c r="AH43" i="3" s="1"/>
  <c r="AI43" i="3" s="1"/>
  <c r="AJ43" i="3" s="1"/>
  <c r="AK43" i="3" s="1"/>
  <c r="AL43" i="3" s="1"/>
  <c r="AC31" i="1"/>
  <c r="U31" i="1"/>
  <c r="W33" i="1"/>
  <c r="AG32" i="1"/>
  <c r="Y32" i="1"/>
  <c r="Q32" i="1"/>
  <c r="Z31" i="1"/>
  <c r="AI33" i="1"/>
  <c r="K51" i="1"/>
  <c r="K57" i="1" s="1"/>
  <c r="AR68" i="1"/>
  <c r="S33" i="1"/>
  <c r="AJ33" i="1"/>
  <c r="AB33" i="1"/>
  <c r="T33" i="1"/>
  <c r="AG33" i="1"/>
  <c r="Q33" i="1"/>
  <c r="AJ32" i="1"/>
  <c r="AB32" i="1"/>
  <c r="T32" i="1"/>
  <c r="V33" i="1"/>
  <c r="N33" i="1"/>
  <c r="Y31" i="1"/>
  <c r="AQ65" i="1"/>
  <c r="AP66" i="1"/>
  <c r="AA33" i="1"/>
  <c r="AM32" i="1"/>
  <c r="AD32" i="1"/>
  <c r="V32" i="1"/>
  <c r="O32" i="1"/>
  <c r="X31" i="1"/>
  <c r="P31" i="1"/>
  <c r="AP65" i="1"/>
  <c r="AQ66" i="1"/>
  <c r="AR67" i="1"/>
  <c r="AL33" i="1"/>
  <c r="Z33" i="1"/>
  <c r="AR65" i="1"/>
  <c r="AO32" i="1"/>
  <c r="AP32" i="1"/>
  <c r="AO33" i="1"/>
  <c r="AP33" i="1"/>
  <c r="AM33" i="1"/>
  <c r="AE33" i="1"/>
  <c r="O33" i="1"/>
  <c r="AA32" i="1"/>
  <c r="S32" i="1"/>
  <c r="AQ68" i="1"/>
  <c r="AB31" i="1"/>
  <c r="AI51" i="1"/>
  <c r="AI57" i="1" s="1"/>
  <c r="AA51" i="1"/>
  <c r="AA57" i="1" s="1"/>
  <c r="S51" i="1"/>
  <c r="S57" i="1" s="1"/>
  <c r="AF31" i="1"/>
  <c r="AC33" i="1"/>
  <c r="AH32" i="1"/>
  <c r="J32" i="1"/>
  <c r="K56" i="1"/>
  <c r="K61" i="1"/>
  <c r="I32" i="1"/>
  <c r="AK63" i="1"/>
  <c r="AC63" i="1"/>
  <c r="AI55" i="1"/>
  <c r="AA55" i="1"/>
  <c r="K60" i="1"/>
  <c r="K58" i="1"/>
  <c r="AI56" i="1"/>
  <c r="AA56" i="1"/>
  <c r="K59" i="1"/>
  <c r="K62" i="1"/>
  <c r="AO34" i="1"/>
  <c r="I34" i="1"/>
  <c r="AD33" i="1"/>
  <c r="AI32" i="1"/>
  <c r="AC51" i="1"/>
  <c r="AF34" i="1"/>
  <c r="X34" i="1"/>
  <c r="P34" i="1"/>
  <c r="AK33" i="1"/>
  <c r="U33" i="1"/>
  <c r="M33" i="1"/>
  <c r="Z32" i="1"/>
  <c r="R32" i="1"/>
  <c r="AK31" i="1"/>
  <c r="S31" i="1"/>
  <c r="J31" i="1"/>
  <c r="AK51" i="1"/>
  <c r="U51" i="1"/>
  <c r="U63" i="1" s="1"/>
  <c r="M51" i="1"/>
  <c r="K32" i="1"/>
  <c r="T31" i="1"/>
  <c r="AB51" i="1"/>
  <c r="AB64" i="1" s="1"/>
  <c r="T51" i="1"/>
  <c r="T64" i="1" s="1"/>
  <c r="AJ31" i="1"/>
  <c r="AA31" i="1"/>
  <c r="R31" i="1"/>
  <c r="I31" i="1"/>
  <c r="AJ51" i="1"/>
  <c r="AJ62" i="1" s="1"/>
  <c r="L51" i="1"/>
  <c r="L56" i="1" s="1"/>
  <c r="L76" i="1" s="1"/>
  <c r="AI31" i="1"/>
  <c r="R33" i="1"/>
  <c r="W32" i="1"/>
  <c r="AH31" i="1"/>
  <c r="AN51" i="1"/>
  <c r="AF51" i="1"/>
  <c r="X51" i="1"/>
  <c r="X63" i="1" s="1"/>
  <c r="P51" i="1"/>
  <c r="P64" i="1" s="1"/>
  <c r="AH51" i="1"/>
  <c r="Z51" i="1"/>
  <c r="Z62" i="1" s="1"/>
  <c r="R51" i="1"/>
  <c r="R61" i="1" s="1"/>
  <c r="J51" i="1"/>
  <c r="J61" i="1" s="1"/>
  <c r="AK34" i="1"/>
  <c r="U34" i="1"/>
  <c r="AH33" i="1"/>
  <c r="J33" i="1"/>
  <c r="AE32" i="1"/>
  <c r="AB34" i="1"/>
  <c r="L34" i="1"/>
  <c r="Y33" i="1"/>
  <c r="AL32" i="1"/>
  <c r="N32" i="1"/>
  <c r="H30" i="3" s="1"/>
  <c r="I30" i="3" s="1"/>
  <c r="J30" i="3" s="1"/>
  <c r="K30" i="3" s="1"/>
  <c r="L30" i="3" s="1"/>
  <c r="M30" i="3" s="1"/>
  <c r="N30" i="3" s="1"/>
  <c r="O30" i="3" s="1"/>
  <c r="P30" i="3" s="1"/>
  <c r="Q30" i="3" s="1"/>
  <c r="R30" i="3" s="1"/>
  <c r="S30" i="3" s="1"/>
  <c r="T30" i="3" s="1"/>
  <c r="U30" i="3" s="1"/>
  <c r="V30" i="3" s="1"/>
  <c r="W30" i="3" s="1"/>
  <c r="X30" i="3" s="1"/>
  <c r="Y30" i="3" s="1"/>
  <c r="Z30" i="3" s="1"/>
  <c r="AA30" i="3" s="1"/>
  <c r="AB30" i="3" s="1"/>
  <c r="AC30" i="3" s="1"/>
  <c r="AD30" i="3" s="1"/>
  <c r="AE30" i="3" s="1"/>
  <c r="AF30" i="3" s="1"/>
  <c r="AG30" i="3" s="1"/>
  <c r="AH30" i="3" s="1"/>
  <c r="AI30" i="3" s="1"/>
  <c r="AJ30" i="3" s="1"/>
  <c r="AK30" i="3" s="1"/>
  <c r="AL30" i="3" s="1"/>
  <c r="AG31" i="1"/>
  <c r="N31" i="1"/>
  <c r="AO51" i="1"/>
  <c r="AG51" i="1"/>
  <c r="AG61" i="1" s="1"/>
  <c r="Y51" i="1"/>
  <c r="Y63" i="1" s="1"/>
  <c r="Q51" i="1"/>
  <c r="Q56" i="1" s="1"/>
  <c r="I51" i="1"/>
  <c r="I56" i="1" s="1"/>
  <c r="AO31" i="1"/>
  <c r="V31" i="1"/>
  <c r="M31" i="1"/>
  <c r="AM31" i="1"/>
  <c r="AE31" i="1"/>
  <c r="W31" i="1"/>
  <c r="W51" i="1"/>
  <c r="W63" i="1" s="1"/>
  <c r="O31" i="1"/>
  <c r="AN31" i="1"/>
  <c r="AD31" i="1"/>
  <c r="L31" i="1"/>
  <c r="AM51" i="1"/>
  <c r="AE51" i="1"/>
  <c r="O51" i="1"/>
  <c r="AL31" i="1"/>
  <c r="K31" i="1"/>
  <c r="AL51" i="1"/>
  <c r="AL62" i="1" s="1"/>
  <c r="AD51" i="1"/>
  <c r="V51" i="1"/>
  <c r="V64" i="1" s="1"/>
  <c r="N51" i="1"/>
  <c r="N64" i="1" s="1"/>
  <c r="AI59" i="1" l="1"/>
  <c r="G50" i="3"/>
  <c r="H50" i="3" s="1"/>
  <c r="I50" i="3" s="1"/>
  <c r="J50" i="3" s="1"/>
  <c r="K50" i="3" s="1"/>
  <c r="L50" i="3" s="1"/>
  <c r="M50" i="3" s="1"/>
  <c r="N50" i="3" s="1"/>
  <c r="O50" i="3" s="1"/>
  <c r="P50" i="3" s="1"/>
  <c r="Q50" i="3" s="1"/>
  <c r="R50" i="3" s="1"/>
  <c r="S50" i="3" s="1"/>
  <c r="T50" i="3" s="1"/>
  <c r="U50" i="3" s="1"/>
  <c r="V50" i="3" s="1"/>
  <c r="W50" i="3" s="1"/>
  <c r="X50" i="3" s="1"/>
  <c r="Y50" i="3" s="1"/>
  <c r="Z50" i="3" s="1"/>
  <c r="AA50" i="3" s="1"/>
  <c r="AB50" i="3" s="1"/>
  <c r="AC50" i="3" s="1"/>
  <c r="AD50" i="3" s="1"/>
  <c r="AE50" i="3" s="1"/>
  <c r="AF50" i="3" s="1"/>
  <c r="AG50" i="3" s="1"/>
  <c r="AH50" i="3" s="1"/>
  <c r="AI50" i="3" s="1"/>
  <c r="AJ50" i="3" s="1"/>
  <c r="AK50" i="3" s="1"/>
  <c r="AL50" i="3" s="1"/>
  <c r="G51" i="3"/>
  <c r="H51" i="3" s="1"/>
  <c r="I51" i="3" s="1"/>
  <c r="J51" i="3" s="1"/>
  <c r="K51" i="3" s="1"/>
  <c r="L51" i="3" s="1"/>
  <c r="M51" i="3" s="1"/>
  <c r="N51" i="3" s="1"/>
  <c r="O51" i="3" s="1"/>
  <c r="P51" i="3" s="1"/>
  <c r="Q51" i="3" s="1"/>
  <c r="R51" i="3" s="1"/>
  <c r="S51" i="3" s="1"/>
  <c r="T51" i="3" s="1"/>
  <c r="U51" i="3" s="1"/>
  <c r="V51" i="3" s="1"/>
  <c r="W51" i="3" s="1"/>
  <c r="X51" i="3" s="1"/>
  <c r="Y51" i="3" s="1"/>
  <c r="Z51" i="3" s="1"/>
  <c r="AA51" i="3" s="1"/>
  <c r="AB51" i="3" s="1"/>
  <c r="AC51" i="3" s="1"/>
  <c r="AD51" i="3" s="1"/>
  <c r="AE51" i="3" s="1"/>
  <c r="AF51" i="3" s="1"/>
  <c r="AG51" i="3" s="1"/>
  <c r="AH51" i="3" s="1"/>
  <c r="AI51" i="3" s="1"/>
  <c r="AJ51" i="3" s="1"/>
  <c r="AK51" i="3" s="1"/>
  <c r="AL51" i="3" s="1"/>
  <c r="G52" i="3"/>
  <c r="H52" i="3" s="1"/>
  <c r="I52" i="3" s="1"/>
  <c r="J52" i="3" s="1"/>
  <c r="K52" i="3" s="1"/>
  <c r="L52" i="3" s="1"/>
  <c r="M52" i="3" s="1"/>
  <c r="N52" i="3" s="1"/>
  <c r="O52" i="3" s="1"/>
  <c r="P52" i="3" s="1"/>
  <c r="Q52" i="3" s="1"/>
  <c r="R52" i="3" s="1"/>
  <c r="S52" i="3" s="1"/>
  <c r="T52" i="3" s="1"/>
  <c r="U52" i="3" s="1"/>
  <c r="V52" i="3" s="1"/>
  <c r="W52" i="3" s="1"/>
  <c r="X52" i="3" s="1"/>
  <c r="Y52" i="3" s="1"/>
  <c r="Z52" i="3" s="1"/>
  <c r="AA52" i="3" s="1"/>
  <c r="AB52" i="3" s="1"/>
  <c r="AC52" i="3" s="1"/>
  <c r="AD52" i="3" s="1"/>
  <c r="AE52" i="3" s="1"/>
  <c r="AF52" i="3" s="1"/>
  <c r="AG52" i="3" s="1"/>
  <c r="AH52" i="3" s="1"/>
  <c r="AI52" i="3" s="1"/>
  <c r="AJ52" i="3" s="1"/>
  <c r="AK52" i="3" s="1"/>
  <c r="AL52" i="3" s="1"/>
  <c r="G48" i="3"/>
  <c r="H48" i="3" s="1"/>
  <c r="I48" i="3" s="1"/>
  <c r="J48" i="3" s="1"/>
  <c r="K48" i="3" s="1"/>
  <c r="L48" i="3" s="1"/>
  <c r="M48" i="3" s="1"/>
  <c r="N48" i="3" s="1"/>
  <c r="O48" i="3" s="1"/>
  <c r="P48" i="3" s="1"/>
  <c r="Q48" i="3" s="1"/>
  <c r="R48" i="3" s="1"/>
  <c r="S48" i="3" s="1"/>
  <c r="T48" i="3" s="1"/>
  <c r="U48" i="3" s="1"/>
  <c r="V48" i="3" s="1"/>
  <c r="W48" i="3" s="1"/>
  <c r="X48" i="3" s="1"/>
  <c r="Y48" i="3" s="1"/>
  <c r="Z48" i="3" s="1"/>
  <c r="AA48" i="3" s="1"/>
  <c r="AB48" i="3" s="1"/>
  <c r="AC48" i="3" s="1"/>
  <c r="AD48" i="3" s="1"/>
  <c r="AE48" i="3" s="1"/>
  <c r="AF48" i="3" s="1"/>
  <c r="AG48" i="3" s="1"/>
  <c r="AH48" i="3" s="1"/>
  <c r="AI48" i="3" s="1"/>
  <c r="AJ48" i="3" s="1"/>
  <c r="AK48" i="3" s="1"/>
  <c r="AL48" i="3" s="1"/>
  <c r="G49" i="3"/>
  <c r="H49" i="3" s="1"/>
  <c r="I49" i="3" s="1"/>
  <c r="J49" i="3" s="1"/>
  <c r="K49" i="3" s="1"/>
  <c r="L49" i="3" s="1"/>
  <c r="M49" i="3" s="1"/>
  <c r="N49" i="3" s="1"/>
  <c r="O49" i="3" s="1"/>
  <c r="P49" i="3" s="1"/>
  <c r="Q49" i="3" s="1"/>
  <c r="R49" i="3" s="1"/>
  <c r="S49" i="3" s="1"/>
  <c r="T49" i="3" s="1"/>
  <c r="U49" i="3" s="1"/>
  <c r="V49" i="3" s="1"/>
  <c r="W49" i="3" s="1"/>
  <c r="X49" i="3" s="1"/>
  <c r="Y49" i="3" s="1"/>
  <c r="Z49" i="3" s="1"/>
  <c r="AA49" i="3" s="1"/>
  <c r="AB49" i="3" s="1"/>
  <c r="AC49" i="3" s="1"/>
  <c r="AD49" i="3" s="1"/>
  <c r="AE49" i="3" s="1"/>
  <c r="AF49" i="3" s="1"/>
  <c r="AG49" i="3" s="1"/>
  <c r="AH49" i="3" s="1"/>
  <c r="AI49" i="3" s="1"/>
  <c r="AJ49" i="3" s="1"/>
  <c r="AK49" i="3" s="1"/>
  <c r="AL49" i="3" s="1"/>
  <c r="G47" i="3"/>
  <c r="H47" i="3" s="1"/>
  <c r="I47" i="3" s="1"/>
  <c r="J47" i="3" s="1"/>
  <c r="K47" i="3" s="1"/>
  <c r="L47" i="3" s="1"/>
  <c r="M47" i="3" s="1"/>
  <c r="N47" i="3" s="1"/>
  <c r="O47" i="3" s="1"/>
  <c r="P47" i="3" s="1"/>
  <c r="Q47" i="3" s="1"/>
  <c r="R47" i="3" s="1"/>
  <c r="S47" i="3" s="1"/>
  <c r="T47" i="3" s="1"/>
  <c r="U47" i="3" s="1"/>
  <c r="V47" i="3" s="1"/>
  <c r="W47" i="3" s="1"/>
  <c r="X47" i="3" s="1"/>
  <c r="Y47" i="3" s="1"/>
  <c r="Z47" i="3" s="1"/>
  <c r="AA47" i="3" s="1"/>
  <c r="AB47" i="3" s="1"/>
  <c r="AC47" i="3" s="1"/>
  <c r="AD47" i="3" s="1"/>
  <c r="AE47" i="3" s="1"/>
  <c r="AF47" i="3" s="1"/>
  <c r="AG47" i="3" s="1"/>
  <c r="AH47" i="3" s="1"/>
  <c r="AI47" i="3" s="1"/>
  <c r="AJ47" i="3" s="1"/>
  <c r="AK47" i="3" s="1"/>
  <c r="AL47" i="3" s="1"/>
  <c r="G41" i="3"/>
  <c r="H41" i="3" s="1"/>
  <c r="I41" i="3" s="1"/>
  <c r="J41" i="3" s="1"/>
  <c r="K41" i="3" s="1"/>
  <c r="L41" i="3" s="1"/>
  <c r="M41" i="3" s="1"/>
  <c r="N41" i="3" s="1"/>
  <c r="O41" i="3" s="1"/>
  <c r="P41" i="3" s="1"/>
  <c r="Q41" i="3" s="1"/>
  <c r="R41" i="3" s="1"/>
  <c r="S41" i="3" s="1"/>
  <c r="T41" i="3" s="1"/>
  <c r="U41" i="3" s="1"/>
  <c r="V41" i="3" s="1"/>
  <c r="W41" i="3" s="1"/>
  <c r="X41" i="3" s="1"/>
  <c r="Y41" i="3" s="1"/>
  <c r="Z41" i="3" s="1"/>
  <c r="AA41" i="3" s="1"/>
  <c r="AB41" i="3" s="1"/>
  <c r="AC41" i="3" s="1"/>
  <c r="AD41" i="3" s="1"/>
  <c r="AE41" i="3" s="1"/>
  <c r="AF41" i="3" s="1"/>
  <c r="AG41" i="3" s="1"/>
  <c r="AH41" i="3" s="1"/>
  <c r="AI41" i="3" s="1"/>
  <c r="AJ41" i="3" s="1"/>
  <c r="AK41" i="3" s="1"/>
  <c r="AL41" i="3" s="1"/>
  <c r="G31" i="3"/>
  <c r="H31" i="3" s="1"/>
  <c r="I31" i="3" s="1"/>
  <c r="J31" i="3" s="1"/>
  <c r="K31" i="3" s="1"/>
  <c r="L31" i="3" s="1"/>
  <c r="M31" i="3" s="1"/>
  <c r="N31" i="3" s="1"/>
  <c r="O31" i="3" s="1"/>
  <c r="P31" i="3" s="1"/>
  <c r="Q31" i="3" s="1"/>
  <c r="R31" i="3" s="1"/>
  <c r="S31" i="3" s="1"/>
  <c r="T31" i="3" s="1"/>
  <c r="U31" i="3" s="1"/>
  <c r="V31" i="3" s="1"/>
  <c r="W31" i="3" s="1"/>
  <c r="X31" i="3" s="1"/>
  <c r="Y31" i="3" s="1"/>
  <c r="Z31" i="3" s="1"/>
  <c r="AA31" i="3" s="1"/>
  <c r="AB31" i="3" s="1"/>
  <c r="AC31" i="3" s="1"/>
  <c r="AD31" i="3" s="1"/>
  <c r="AE31" i="3" s="1"/>
  <c r="AF31" i="3" s="1"/>
  <c r="AG31" i="3" s="1"/>
  <c r="AH31" i="3" s="1"/>
  <c r="AI31" i="3" s="1"/>
  <c r="AJ31" i="3" s="1"/>
  <c r="AK31" i="3" s="1"/>
  <c r="AL31" i="3" s="1"/>
  <c r="K55" i="1"/>
  <c r="K64" i="1"/>
  <c r="K63" i="1"/>
  <c r="AB61" i="1"/>
  <c r="S56" i="1"/>
  <c r="L64" i="1"/>
  <c r="AI60" i="1"/>
  <c r="S60" i="1"/>
  <c r="S61" i="1"/>
  <c r="S64" i="1"/>
  <c r="AA58" i="1"/>
  <c r="T62" i="1"/>
  <c r="R63" i="1"/>
  <c r="S59" i="1"/>
  <c r="Z63" i="1"/>
  <c r="AA59" i="1"/>
  <c r="J64" i="1"/>
  <c r="AI61" i="1"/>
  <c r="S55" i="1"/>
  <c r="U64" i="1"/>
  <c r="AB62" i="1"/>
  <c r="J56" i="1"/>
  <c r="AA64" i="1"/>
  <c r="AA63" i="1"/>
  <c r="S63" i="1"/>
  <c r="AA60" i="1"/>
  <c r="K68" i="1"/>
  <c r="Q61" i="1"/>
  <c r="S58" i="1"/>
  <c r="S62" i="1"/>
  <c r="W62" i="1"/>
  <c r="W61" i="1"/>
  <c r="K66" i="1"/>
  <c r="Q63" i="1"/>
  <c r="AA62" i="1"/>
  <c r="AI58" i="1"/>
  <c r="J63" i="1"/>
  <c r="AI62" i="1"/>
  <c r="AA61" i="1"/>
  <c r="AD58" i="1"/>
  <c r="AD55" i="1"/>
  <c r="AD60" i="1"/>
  <c r="AD57" i="1"/>
  <c r="AD59" i="1"/>
  <c r="AD56" i="1"/>
  <c r="AD61" i="1"/>
  <c r="AG59" i="1"/>
  <c r="AG56" i="1"/>
  <c r="AG58" i="1"/>
  <c r="AG55" i="1"/>
  <c r="AG60" i="1"/>
  <c r="AG62" i="1"/>
  <c r="AG57" i="1"/>
  <c r="X56" i="1"/>
  <c r="X61" i="1"/>
  <c r="X58" i="1"/>
  <c r="X55" i="1"/>
  <c r="X60" i="1"/>
  <c r="X57" i="1"/>
  <c r="X59" i="1"/>
  <c r="AC55" i="1"/>
  <c r="AC60" i="1"/>
  <c r="AC57" i="1"/>
  <c r="AC59" i="1"/>
  <c r="AC56" i="1"/>
  <c r="AC58" i="1"/>
  <c r="AC61" i="1"/>
  <c r="AC64" i="1"/>
  <c r="AL63" i="1"/>
  <c r="O61" i="1"/>
  <c r="O58" i="1"/>
  <c r="O55" i="1"/>
  <c r="O60" i="1"/>
  <c r="O57" i="1"/>
  <c r="O62" i="1"/>
  <c r="O64" i="1"/>
  <c r="O59" i="1"/>
  <c r="O56" i="1"/>
  <c r="AO59" i="1"/>
  <c r="AO56" i="1"/>
  <c r="AO61" i="1"/>
  <c r="AO58" i="1"/>
  <c r="AO55" i="1"/>
  <c r="AO60" i="1"/>
  <c r="AO57" i="1"/>
  <c r="AO62" i="1"/>
  <c r="AF56" i="1"/>
  <c r="AF61" i="1"/>
  <c r="AF58" i="1"/>
  <c r="AF55" i="1"/>
  <c r="AF60" i="1"/>
  <c r="AF57" i="1"/>
  <c r="AF59" i="1"/>
  <c r="M55" i="1"/>
  <c r="M60" i="1"/>
  <c r="M57" i="1"/>
  <c r="M62" i="1"/>
  <c r="M59" i="1"/>
  <c r="M58" i="1"/>
  <c r="M61" i="1"/>
  <c r="M64" i="1"/>
  <c r="X64" i="1"/>
  <c r="I64" i="1"/>
  <c r="Y59" i="1"/>
  <c r="Y56" i="1"/>
  <c r="Y61" i="1"/>
  <c r="Y58" i="1"/>
  <c r="Y55" i="1"/>
  <c r="Y60" i="1"/>
  <c r="Y57" i="1"/>
  <c r="Y62" i="1"/>
  <c r="P61" i="1"/>
  <c r="P58" i="1"/>
  <c r="P55" i="1"/>
  <c r="P60" i="1"/>
  <c r="P57" i="1"/>
  <c r="P59" i="1"/>
  <c r="AJ60" i="1"/>
  <c r="AJ57" i="1"/>
  <c r="AJ59" i="1"/>
  <c r="AJ56" i="1"/>
  <c r="AJ61" i="1"/>
  <c r="AJ55" i="1"/>
  <c r="AJ63" i="1"/>
  <c r="AJ58" i="1"/>
  <c r="P63" i="1"/>
  <c r="AD63" i="1"/>
  <c r="N58" i="1"/>
  <c r="N55" i="1"/>
  <c r="N60" i="1"/>
  <c r="N57" i="1"/>
  <c r="N62" i="1"/>
  <c r="N59" i="1"/>
  <c r="N61" i="1"/>
  <c r="AE61" i="1"/>
  <c r="AE58" i="1"/>
  <c r="AE55" i="1"/>
  <c r="AE60" i="1"/>
  <c r="AE57" i="1"/>
  <c r="AE59" i="1"/>
  <c r="AE56" i="1"/>
  <c r="J62" i="1"/>
  <c r="J59" i="1"/>
  <c r="J58" i="1"/>
  <c r="J55" i="1"/>
  <c r="J60" i="1"/>
  <c r="J57" i="1"/>
  <c r="AN56" i="1"/>
  <c r="AN61" i="1"/>
  <c r="AN58" i="1"/>
  <c r="AN55" i="1"/>
  <c r="AN60" i="1"/>
  <c r="AN57" i="1"/>
  <c r="AN59" i="1"/>
  <c r="U55" i="1"/>
  <c r="U60" i="1"/>
  <c r="U57" i="1"/>
  <c r="U59" i="1"/>
  <c r="U56" i="1"/>
  <c r="U61" i="1"/>
  <c r="U58" i="1"/>
  <c r="K67" i="1"/>
  <c r="N56" i="1"/>
  <c r="AD64" i="1"/>
  <c r="AN64" i="1"/>
  <c r="Q64" i="1"/>
  <c r="V58" i="1"/>
  <c r="V55" i="1"/>
  <c r="V60" i="1"/>
  <c r="V57" i="1"/>
  <c r="V59" i="1"/>
  <c r="V61" i="1"/>
  <c r="V56" i="1"/>
  <c r="AM61" i="1"/>
  <c r="AM58" i="1"/>
  <c r="AM55" i="1"/>
  <c r="AM60" i="1"/>
  <c r="AM57" i="1"/>
  <c r="AM56" i="1"/>
  <c r="AM59" i="1"/>
  <c r="AM64" i="1"/>
  <c r="W58" i="1"/>
  <c r="W55" i="1"/>
  <c r="W60" i="1"/>
  <c r="W57" i="1"/>
  <c r="W56" i="1"/>
  <c r="W59" i="1"/>
  <c r="W64" i="1"/>
  <c r="R59" i="1"/>
  <c r="R58" i="1"/>
  <c r="R55" i="1"/>
  <c r="R57" i="1"/>
  <c r="R60" i="1"/>
  <c r="AK55" i="1"/>
  <c r="AK60" i="1"/>
  <c r="AK57" i="1"/>
  <c r="AK59" i="1"/>
  <c r="AK56" i="1"/>
  <c r="AK61" i="1"/>
  <c r="AK58" i="1"/>
  <c r="U62" i="1"/>
  <c r="V62" i="1"/>
  <c r="AE62" i="1"/>
  <c r="P62" i="1"/>
  <c r="Y64" i="1"/>
  <c r="O63" i="1"/>
  <c r="T60" i="1"/>
  <c r="T57" i="1"/>
  <c r="T59" i="1"/>
  <c r="T56" i="1"/>
  <c r="T61" i="1"/>
  <c r="T55" i="1"/>
  <c r="T63" i="1"/>
  <c r="T58" i="1"/>
  <c r="AC62" i="1"/>
  <c r="AD62" i="1"/>
  <c r="AM62" i="1"/>
  <c r="X62" i="1"/>
  <c r="P56" i="1"/>
  <c r="AO64" i="1"/>
  <c r="AE63" i="1"/>
  <c r="I59" i="1"/>
  <c r="I61" i="1"/>
  <c r="I58" i="1"/>
  <c r="I55" i="1"/>
  <c r="I60" i="1"/>
  <c r="I57" i="1"/>
  <c r="I62" i="1"/>
  <c r="AH59" i="1"/>
  <c r="AH56" i="1"/>
  <c r="AH61" i="1"/>
  <c r="AH58" i="1"/>
  <c r="AH55" i="1"/>
  <c r="AH57" i="1"/>
  <c r="AH60" i="1"/>
  <c r="AB60" i="1"/>
  <c r="AB57" i="1"/>
  <c r="AB59" i="1"/>
  <c r="AB56" i="1"/>
  <c r="AB55" i="1"/>
  <c r="AB58" i="1"/>
  <c r="AK62" i="1"/>
  <c r="AH63" i="1"/>
  <c r="AF62" i="1"/>
  <c r="AH62" i="1"/>
  <c r="R62" i="1"/>
  <c r="N63" i="1"/>
  <c r="R64" i="1"/>
  <c r="Z59" i="1"/>
  <c r="Z56" i="1"/>
  <c r="Z61" i="1"/>
  <c r="Z58" i="1"/>
  <c r="Z55" i="1"/>
  <c r="Z60" i="1"/>
  <c r="Z57" i="1"/>
  <c r="AL58" i="1"/>
  <c r="AL55" i="1"/>
  <c r="AL60" i="1"/>
  <c r="AL57" i="1"/>
  <c r="AL59" i="1"/>
  <c r="AL61" i="1"/>
  <c r="AL56" i="1"/>
  <c r="Q59" i="1"/>
  <c r="Q58" i="1"/>
  <c r="Q55" i="1"/>
  <c r="Q60" i="1"/>
  <c r="Q62" i="1"/>
  <c r="Q57" i="1"/>
  <c r="L60" i="1"/>
  <c r="L57" i="1"/>
  <c r="L62" i="1"/>
  <c r="L59" i="1"/>
  <c r="L61" i="1"/>
  <c r="L58" i="1"/>
  <c r="L55" i="1"/>
  <c r="L63" i="1"/>
  <c r="I63" i="1"/>
  <c r="M56" i="1"/>
  <c r="AN62" i="1"/>
  <c r="M63" i="1"/>
  <c r="V63" i="1"/>
  <c r="R56" i="1"/>
  <c r="Z64" i="1"/>
  <c r="AI66" i="1" l="1"/>
  <c r="K65" i="1"/>
  <c r="AA66" i="1"/>
  <c r="AA67" i="1"/>
  <c r="Z68" i="1"/>
  <c r="AG67" i="1"/>
  <c r="Z67" i="1"/>
  <c r="AI67" i="1"/>
  <c r="N68" i="1"/>
  <c r="S66" i="1"/>
  <c r="AI65" i="1"/>
  <c r="AH68" i="1"/>
  <c r="AI68" i="1"/>
  <c r="W68" i="1"/>
  <c r="S68" i="1"/>
  <c r="AC68" i="1"/>
  <c r="S65" i="1"/>
  <c r="AB68" i="1"/>
  <c r="Y68" i="1"/>
  <c r="N67" i="1"/>
  <c r="AK68" i="1"/>
  <c r="AD67" i="1"/>
  <c r="AA68" i="1"/>
  <c r="AH65" i="1"/>
  <c r="U68" i="1"/>
  <c r="AG68" i="1"/>
  <c r="L68" i="1"/>
  <c r="AM68" i="1"/>
  <c r="V68" i="1"/>
  <c r="P68" i="1"/>
  <c r="AO68" i="1"/>
  <c r="AL66" i="1"/>
  <c r="J68" i="1"/>
  <c r="AE68" i="1"/>
  <c r="AF68" i="1"/>
  <c r="X68" i="1"/>
  <c r="AG66" i="1"/>
  <c r="S67" i="1"/>
  <c r="Q68" i="1"/>
  <c r="T68" i="1"/>
  <c r="AL68" i="1"/>
  <c r="R68" i="1"/>
  <c r="AD68" i="1"/>
  <c r="AA65" i="1"/>
  <c r="AN68" i="1"/>
  <c r="Q66" i="1"/>
  <c r="J67" i="1"/>
  <c r="O68" i="1"/>
  <c r="Q67" i="1"/>
  <c r="AJ68" i="1"/>
  <c r="M68" i="1"/>
  <c r="I68" i="1"/>
  <c r="I65" i="1"/>
  <c r="AN67" i="1"/>
  <c r="AN66" i="1"/>
  <c r="O67" i="1"/>
  <c r="O66" i="1"/>
  <c r="L65" i="1"/>
  <c r="Z65" i="1"/>
  <c r="AH66" i="1"/>
  <c r="AH67" i="1"/>
  <c r="I67" i="1"/>
  <c r="AJ66" i="1"/>
  <c r="AJ67" i="1"/>
  <c r="M65" i="1"/>
  <c r="Y67" i="1"/>
  <c r="Y66" i="1"/>
  <c r="AB67" i="1"/>
  <c r="AB66" i="1"/>
  <c r="U66" i="1"/>
  <c r="AC65" i="1"/>
  <c r="AB65" i="1"/>
  <c r="AK67" i="1"/>
  <c r="AK66" i="1"/>
  <c r="AM65" i="1"/>
  <c r="V65" i="1"/>
  <c r="AJ65" i="1"/>
  <c r="P65" i="1"/>
  <c r="M66" i="1"/>
  <c r="M67" i="1"/>
  <c r="AO65" i="1"/>
  <c r="AG65" i="1"/>
  <c r="L66" i="1"/>
  <c r="L67" i="1"/>
  <c r="Q65" i="1"/>
  <c r="AL65" i="1"/>
  <c r="Z66" i="1"/>
  <c r="T67" i="1"/>
  <c r="T66" i="1"/>
  <c r="R65" i="1"/>
  <c r="W65" i="1"/>
  <c r="AM67" i="1"/>
  <c r="AM66" i="1"/>
  <c r="V67" i="1"/>
  <c r="V66" i="1"/>
  <c r="U67" i="1"/>
  <c r="J65" i="1"/>
  <c r="AE65" i="1"/>
  <c r="N65" i="1"/>
  <c r="P66" i="1"/>
  <c r="P67" i="1"/>
  <c r="AF65" i="1"/>
  <c r="AO67" i="1"/>
  <c r="AO66" i="1"/>
  <c r="AC66" i="1"/>
  <c r="AC67" i="1"/>
  <c r="X65" i="1"/>
  <c r="AK65" i="1"/>
  <c r="Y65" i="1"/>
  <c r="AL67" i="1"/>
  <c r="R66" i="1"/>
  <c r="R67" i="1"/>
  <c r="W67" i="1"/>
  <c r="W66" i="1"/>
  <c r="AE67" i="1"/>
  <c r="AE66" i="1"/>
  <c r="N66" i="1"/>
  <c r="AF67" i="1"/>
  <c r="AF66" i="1"/>
  <c r="X66" i="1"/>
  <c r="X67" i="1"/>
  <c r="AD65" i="1"/>
  <c r="U65" i="1"/>
  <c r="I66" i="1"/>
  <c r="T65" i="1"/>
  <c r="AN65" i="1"/>
  <c r="J66" i="1"/>
  <c r="O65" i="1"/>
  <c r="AD66" i="1"/>
  <c r="G5" i="3" l="1"/>
  <c r="H5" i="3" s="1"/>
  <c r="G6" i="3"/>
  <c r="H6" i="3" s="1"/>
  <c r="G7" i="3"/>
  <c r="H7" i="3" s="1"/>
  <c r="G9" i="3"/>
  <c r="H9" i="3" s="1"/>
  <c r="G10" i="3"/>
  <c r="G13" i="3" s="1"/>
  <c r="H13" i="3" s="1"/>
  <c r="G16" i="3"/>
  <c r="G8" i="3" s="1"/>
  <c r="H8" i="3" s="1"/>
  <c r="G17" i="3"/>
  <c r="H17" i="3" s="1"/>
  <c r="G18" i="3"/>
  <c r="H18" i="3" s="1"/>
  <c r="G19" i="3"/>
  <c r="H19" i="3" s="1"/>
  <c r="G20" i="3"/>
  <c r="H20" i="3" s="1"/>
  <c r="G21" i="3"/>
  <c r="G15" i="3" s="1"/>
  <c r="H15" i="3" s="1"/>
  <c r="G22" i="3"/>
  <c r="G26" i="3" s="1"/>
  <c r="H26" i="3" s="1"/>
  <c r="F52" i="3" s="1"/>
  <c r="I26" i="3" l="1"/>
  <c r="F78" i="3" s="1"/>
  <c r="I5" i="3"/>
  <c r="I13" i="3"/>
  <c r="I6" i="3"/>
  <c r="I15" i="3"/>
  <c r="I7" i="3"/>
  <c r="I19" i="3"/>
  <c r="I17" i="3"/>
  <c r="I4" i="3"/>
  <c r="I9" i="3"/>
  <c r="I20" i="3"/>
  <c r="I18" i="3"/>
  <c r="I8" i="3"/>
  <c r="H22" i="3"/>
  <c r="H16" i="3"/>
  <c r="G23" i="3"/>
  <c r="H23" i="3" s="1"/>
  <c r="F49" i="3" s="1"/>
  <c r="G25" i="3"/>
  <c r="H10" i="3"/>
  <c r="G14" i="3"/>
  <c r="H14" i="3" s="1"/>
  <c r="H21" i="3"/>
  <c r="G11" i="3"/>
  <c r="H11" i="3" s="1"/>
  <c r="G12" i="3"/>
  <c r="H12" i="3" s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E72" i="1"/>
  <c r="K85" i="1" l="1"/>
  <c r="L83" i="1"/>
  <c r="M83" i="1" s="1"/>
  <c r="N83" i="1" s="1"/>
  <c r="O83" i="1" s="1"/>
  <c r="P83" i="1" s="1"/>
  <c r="Q83" i="1" s="1"/>
  <c r="R83" i="1" s="1"/>
  <c r="S83" i="1" s="1"/>
  <c r="T83" i="1" s="1"/>
  <c r="U83" i="1" s="1"/>
  <c r="V83" i="1" s="1"/>
  <c r="W83" i="1" s="1"/>
  <c r="X83" i="1" s="1"/>
  <c r="Y83" i="1" s="1"/>
  <c r="Z83" i="1" s="1"/>
  <c r="AA83" i="1" s="1"/>
  <c r="AB83" i="1" s="1"/>
  <c r="AC83" i="1" s="1"/>
  <c r="AD83" i="1" s="1"/>
  <c r="AE83" i="1" s="1"/>
  <c r="AF83" i="1" s="1"/>
  <c r="AG83" i="1" s="1"/>
  <c r="AH83" i="1" s="1"/>
  <c r="AI83" i="1" s="1"/>
  <c r="AJ83" i="1" s="1"/>
  <c r="AK83" i="1" s="1"/>
  <c r="AL83" i="1" s="1"/>
  <c r="AM83" i="1" s="1"/>
  <c r="AN83" i="1" s="1"/>
  <c r="AO83" i="1" s="1"/>
  <c r="AP83" i="1" s="1"/>
  <c r="L79" i="1"/>
  <c r="M79" i="1" s="1"/>
  <c r="N79" i="1" s="1"/>
  <c r="O79" i="1" s="1"/>
  <c r="P79" i="1" s="1"/>
  <c r="Q79" i="1" s="1"/>
  <c r="R79" i="1" s="1"/>
  <c r="S79" i="1" s="1"/>
  <c r="T79" i="1" s="1"/>
  <c r="U79" i="1" s="1"/>
  <c r="V79" i="1" s="1"/>
  <c r="W79" i="1" s="1"/>
  <c r="X79" i="1" s="1"/>
  <c r="Y79" i="1" s="1"/>
  <c r="Z79" i="1" s="1"/>
  <c r="AA79" i="1" s="1"/>
  <c r="AB79" i="1" s="1"/>
  <c r="AC79" i="1" s="1"/>
  <c r="AD79" i="1" s="1"/>
  <c r="AE79" i="1" s="1"/>
  <c r="AF79" i="1" s="1"/>
  <c r="AG79" i="1" s="1"/>
  <c r="AH79" i="1" s="1"/>
  <c r="AI79" i="1" s="1"/>
  <c r="AJ79" i="1" s="1"/>
  <c r="AK79" i="1" s="1"/>
  <c r="AL79" i="1" s="1"/>
  <c r="AM79" i="1" s="1"/>
  <c r="AN79" i="1" s="1"/>
  <c r="AO79" i="1" s="1"/>
  <c r="AP79" i="1" s="1"/>
  <c r="L80" i="1"/>
  <c r="M80" i="1" s="1"/>
  <c r="N80" i="1" s="1"/>
  <c r="O80" i="1" s="1"/>
  <c r="P80" i="1" s="1"/>
  <c r="Q80" i="1" s="1"/>
  <c r="R80" i="1" s="1"/>
  <c r="S80" i="1" s="1"/>
  <c r="T80" i="1" s="1"/>
  <c r="U80" i="1" s="1"/>
  <c r="V80" i="1" s="1"/>
  <c r="W80" i="1" s="1"/>
  <c r="X80" i="1" s="1"/>
  <c r="Y80" i="1" s="1"/>
  <c r="Z80" i="1" s="1"/>
  <c r="AA80" i="1" s="1"/>
  <c r="AB80" i="1" s="1"/>
  <c r="AC80" i="1" s="1"/>
  <c r="AD80" i="1" s="1"/>
  <c r="AE80" i="1" s="1"/>
  <c r="AF80" i="1" s="1"/>
  <c r="AG80" i="1" s="1"/>
  <c r="AH80" i="1" s="1"/>
  <c r="AI80" i="1" s="1"/>
  <c r="AJ80" i="1" s="1"/>
  <c r="AK80" i="1" s="1"/>
  <c r="AL80" i="1" s="1"/>
  <c r="AM80" i="1" s="1"/>
  <c r="AN80" i="1" s="1"/>
  <c r="AO80" i="1" s="1"/>
  <c r="AP80" i="1" s="1"/>
  <c r="L81" i="1"/>
  <c r="M81" i="1" s="1"/>
  <c r="N81" i="1" s="1"/>
  <c r="O81" i="1" s="1"/>
  <c r="P81" i="1" s="1"/>
  <c r="Q81" i="1" s="1"/>
  <c r="R81" i="1" s="1"/>
  <c r="S81" i="1" s="1"/>
  <c r="T81" i="1" s="1"/>
  <c r="U81" i="1" s="1"/>
  <c r="V81" i="1" s="1"/>
  <c r="W81" i="1" s="1"/>
  <c r="X81" i="1" s="1"/>
  <c r="Y81" i="1" s="1"/>
  <c r="Z81" i="1" s="1"/>
  <c r="AA81" i="1" s="1"/>
  <c r="AB81" i="1" s="1"/>
  <c r="AC81" i="1" s="1"/>
  <c r="AD81" i="1" s="1"/>
  <c r="AE81" i="1" s="1"/>
  <c r="AF81" i="1" s="1"/>
  <c r="AG81" i="1" s="1"/>
  <c r="AH81" i="1" s="1"/>
  <c r="AI81" i="1" s="1"/>
  <c r="AJ81" i="1" s="1"/>
  <c r="AK81" i="1" s="1"/>
  <c r="AL81" i="1" s="1"/>
  <c r="AM81" i="1" s="1"/>
  <c r="AN81" i="1" s="1"/>
  <c r="AO81" i="1" s="1"/>
  <c r="AP81" i="1" s="1"/>
  <c r="L82" i="1"/>
  <c r="M82" i="1" s="1"/>
  <c r="N82" i="1" s="1"/>
  <c r="O82" i="1" s="1"/>
  <c r="P82" i="1" s="1"/>
  <c r="Q82" i="1" s="1"/>
  <c r="R82" i="1" s="1"/>
  <c r="S82" i="1" s="1"/>
  <c r="T82" i="1" s="1"/>
  <c r="U82" i="1" s="1"/>
  <c r="V82" i="1" s="1"/>
  <c r="W82" i="1" s="1"/>
  <c r="X82" i="1" s="1"/>
  <c r="Y82" i="1" s="1"/>
  <c r="Z82" i="1" s="1"/>
  <c r="AA82" i="1" s="1"/>
  <c r="AB82" i="1" s="1"/>
  <c r="AC82" i="1" s="1"/>
  <c r="AD82" i="1" s="1"/>
  <c r="AE82" i="1" s="1"/>
  <c r="AF82" i="1" s="1"/>
  <c r="AG82" i="1" s="1"/>
  <c r="AH82" i="1" s="1"/>
  <c r="AI82" i="1" s="1"/>
  <c r="AJ82" i="1" s="1"/>
  <c r="AK82" i="1" s="1"/>
  <c r="AL82" i="1" s="1"/>
  <c r="AM82" i="1" s="1"/>
  <c r="AN82" i="1" s="1"/>
  <c r="AO82" i="1" s="1"/>
  <c r="AP82" i="1" s="1"/>
  <c r="L75" i="1"/>
  <c r="I14" i="3"/>
  <c r="I10" i="3"/>
  <c r="I16" i="3"/>
  <c r="I11" i="3"/>
  <c r="G24" i="3"/>
  <c r="H24" i="3" s="1"/>
  <c r="F50" i="3" s="1"/>
  <c r="H25" i="3"/>
  <c r="F51" i="3" s="1"/>
  <c r="I23" i="3"/>
  <c r="F75" i="3" s="1"/>
  <c r="I12" i="3"/>
  <c r="I22" i="3"/>
  <c r="I21" i="3"/>
  <c r="AP100" i="1" l="1"/>
  <c r="AQ82" i="1"/>
  <c r="AP99" i="1"/>
  <c r="AQ81" i="1"/>
  <c r="AQ80" i="1"/>
  <c r="AP98" i="1"/>
  <c r="AP101" i="1"/>
  <c r="AQ83" i="1"/>
  <c r="AP97" i="1"/>
  <c r="AQ79" i="1"/>
  <c r="L84" i="1"/>
  <c r="M84" i="1" s="1"/>
  <c r="N84" i="1" s="1"/>
  <c r="O84" i="1" s="1"/>
  <c r="P84" i="1" s="1"/>
  <c r="Q84" i="1" s="1"/>
  <c r="R84" i="1" s="1"/>
  <c r="S84" i="1" s="1"/>
  <c r="T84" i="1" s="1"/>
  <c r="U84" i="1" s="1"/>
  <c r="V84" i="1" s="1"/>
  <c r="W84" i="1" s="1"/>
  <c r="X84" i="1" s="1"/>
  <c r="Y84" i="1" s="1"/>
  <c r="Z84" i="1" s="1"/>
  <c r="AA84" i="1" s="1"/>
  <c r="AB84" i="1" s="1"/>
  <c r="AC84" i="1" s="1"/>
  <c r="AD84" i="1" s="1"/>
  <c r="AE84" i="1" s="1"/>
  <c r="AF84" i="1" s="1"/>
  <c r="AG84" i="1" s="1"/>
  <c r="AH84" i="1" s="1"/>
  <c r="AI84" i="1" s="1"/>
  <c r="AJ84" i="1" s="1"/>
  <c r="AK84" i="1" s="1"/>
  <c r="AL84" i="1" s="1"/>
  <c r="AM84" i="1" s="1"/>
  <c r="AN84" i="1" s="1"/>
  <c r="AO84" i="1" s="1"/>
  <c r="AP84" i="1" s="1"/>
  <c r="L77" i="1"/>
  <c r="K88" i="1"/>
  <c r="K87" i="1"/>
  <c r="K86" i="1"/>
  <c r="L78" i="1"/>
  <c r="M76" i="1"/>
  <c r="N76" i="1" s="1"/>
  <c r="O76" i="1" s="1"/>
  <c r="P76" i="1" s="1"/>
  <c r="Q76" i="1" s="1"/>
  <c r="R76" i="1" s="1"/>
  <c r="S76" i="1" s="1"/>
  <c r="T76" i="1" s="1"/>
  <c r="U76" i="1" s="1"/>
  <c r="V76" i="1" s="1"/>
  <c r="W76" i="1" s="1"/>
  <c r="X76" i="1" s="1"/>
  <c r="Y76" i="1" s="1"/>
  <c r="Z76" i="1" s="1"/>
  <c r="AA76" i="1" s="1"/>
  <c r="AB76" i="1" s="1"/>
  <c r="AC76" i="1" s="1"/>
  <c r="AD76" i="1" s="1"/>
  <c r="AE76" i="1" s="1"/>
  <c r="AF76" i="1" s="1"/>
  <c r="AG76" i="1" s="1"/>
  <c r="AH76" i="1" s="1"/>
  <c r="AI76" i="1" s="1"/>
  <c r="AJ76" i="1" s="1"/>
  <c r="AK76" i="1" s="1"/>
  <c r="AL76" i="1" s="1"/>
  <c r="AM76" i="1" s="1"/>
  <c r="AN76" i="1" s="1"/>
  <c r="AO76" i="1" s="1"/>
  <c r="AP76" i="1" s="1"/>
  <c r="M75" i="1"/>
  <c r="I24" i="3"/>
  <c r="F76" i="3" s="1"/>
  <c r="I25" i="3"/>
  <c r="F77" i="3" s="1"/>
  <c r="AR80" i="1" l="1"/>
  <c r="AR98" i="1" s="1"/>
  <c r="AQ98" i="1"/>
  <c r="AR81" i="1"/>
  <c r="AR99" i="1" s="1"/>
  <c r="AQ99" i="1"/>
  <c r="AQ84" i="1"/>
  <c r="AP102" i="1"/>
  <c r="AQ97" i="1"/>
  <c r="AR79" i="1"/>
  <c r="AR97" i="1" s="1"/>
  <c r="AQ100" i="1"/>
  <c r="AR82" i="1"/>
  <c r="AR100" i="1" s="1"/>
  <c r="AR83" i="1"/>
  <c r="AR101" i="1" s="1"/>
  <c r="AQ101" i="1"/>
  <c r="AQ76" i="1"/>
  <c r="AP94" i="1"/>
  <c r="L85" i="1"/>
  <c r="L86" i="1"/>
  <c r="L87" i="1"/>
  <c r="M78" i="1"/>
  <c r="N75" i="1"/>
  <c r="L88" i="1"/>
  <c r="M77" i="1"/>
  <c r="M85" i="1" s="1"/>
  <c r="AN98" i="1"/>
  <c r="L93" i="1"/>
  <c r="O102" i="1"/>
  <c r="L94" i="1"/>
  <c r="O99" i="1"/>
  <c r="P102" i="1"/>
  <c r="S102" i="1"/>
  <c r="O98" i="1"/>
  <c r="AA102" i="1"/>
  <c r="L98" i="1"/>
  <c r="X102" i="1"/>
  <c r="M102" i="1"/>
  <c r="G65" i="3" s="1"/>
  <c r="L97" i="1"/>
  <c r="M98" i="1"/>
  <c r="Q102" i="1"/>
  <c r="R102" i="1"/>
  <c r="Y102" i="1"/>
  <c r="Q99" i="1"/>
  <c r="AB102" i="1"/>
  <c r="T102" i="1"/>
  <c r="M99" i="1"/>
  <c r="N99" i="1"/>
  <c r="M94" i="1"/>
  <c r="N94" i="1"/>
  <c r="AQ94" i="1" l="1"/>
  <c r="AR76" i="1"/>
  <c r="AR94" i="1" s="1"/>
  <c r="AR84" i="1"/>
  <c r="AR102" i="1" s="1"/>
  <c r="AQ102" i="1"/>
  <c r="G59" i="3"/>
  <c r="H59" i="3" s="1"/>
  <c r="G62" i="3"/>
  <c r="H62" i="3" s="1"/>
  <c r="I62" i="3" s="1"/>
  <c r="G71" i="3"/>
  <c r="H71" i="3" s="1"/>
  <c r="I71" i="3" s="1"/>
  <c r="G64" i="3"/>
  <c r="H64" i="3" s="1"/>
  <c r="I64" i="3" s="1"/>
  <c r="G72" i="3"/>
  <c r="H72" i="3" s="1"/>
  <c r="M88" i="1"/>
  <c r="N77" i="1"/>
  <c r="O75" i="1"/>
  <c r="M86" i="1"/>
  <c r="M87" i="1"/>
  <c r="N78" i="1"/>
  <c r="N85" i="1" s="1"/>
  <c r="T98" i="1"/>
  <c r="P99" i="1"/>
  <c r="N98" i="1"/>
  <c r="L99" i="1"/>
  <c r="W98" i="1"/>
  <c r="Q98" i="1"/>
  <c r="AE102" i="1"/>
  <c r="Z102" i="1"/>
  <c r="Q97" i="1"/>
  <c r="N102" i="1"/>
  <c r="H65" i="3" s="1"/>
  <c r="I65" i="3" s="1"/>
  <c r="J65" i="3" s="1"/>
  <c r="K65" i="3" s="1"/>
  <c r="L65" i="3" s="1"/>
  <c r="M65" i="3" s="1"/>
  <c r="N65" i="3" s="1"/>
  <c r="O65" i="3" s="1"/>
  <c r="P65" i="3" s="1"/>
  <c r="Q65" i="3" s="1"/>
  <c r="R65" i="3" s="1"/>
  <c r="S65" i="3" s="1"/>
  <c r="T65" i="3" s="1"/>
  <c r="U65" i="3" s="1"/>
  <c r="V65" i="3" s="1"/>
  <c r="W65" i="3" s="1"/>
  <c r="X65" i="3" s="1"/>
  <c r="Y65" i="3" s="1"/>
  <c r="Z65" i="3" s="1"/>
  <c r="AD102" i="1"/>
  <c r="AC98" i="1"/>
  <c r="R97" i="1"/>
  <c r="V102" i="1"/>
  <c r="P97" i="1"/>
  <c r="AC102" i="1"/>
  <c r="AE98" i="1"/>
  <c r="R98" i="1"/>
  <c r="P98" i="1"/>
  <c r="AE97" i="1"/>
  <c r="AC97" i="1"/>
  <c r="Y97" i="1"/>
  <c r="W97" i="1"/>
  <c r="AB98" i="1"/>
  <c r="X97" i="1"/>
  <c r="Z97" i="1"/>
  <c r="AD98" i="1"/>
  <c r="O97" i="1"/>
  <c r="AA97" i="1"/>
  <c r="AG97" i="1"/>
  <c r="AD97" i="1"/>
  <c r="V98" i="1"/>
  <c r="N97" i="1"/>
  <c r="U98" i="1"/>
  <c r="AJ97" i="1"/>
  <c r="U97" i="1"/>
  <c r="M97" i="1"/>
  <c r="AJ98" i="1"/>
  <c r="AL98" i="1"/>
  <c r="X98" i="1"/>
  <c r="AK98" i="1"/>
  <c r="L102" i="1"/>
  <c r="L100" i="1"/>
  <c r="Y98" i="1"/>
  <c r="AF97" i="1"/>
  <c r="S98" i="1"/>
  <c r="S97" i="1"/>
  <c r="AI97" i="1"/>
  <c r="Z98" i="1"/>
  <c r="AF98" i="1"/>
  <c r="AL97" i="1"/>
  <c r="AA98" i="1"/>
  <c r="T97" i="1"/>
  <c r="R99" i="1"/>
  <c r="AI98" i="1"/>
  <c r="U102" i="1"/>
  <c r="W102" i="1"/>
  <c r="AH98" i="1"/>
  <c r="AH97" i="1"/>
  <c r="AM98" i="1"/>
  <c r="AG98" i="1"/>
  <c r="V97" i="1"/>
  <c r="AB97" i="1"/>
  <c r="AO98" i="1"/>
  <c r="AK97" i="1"/>
  <c r="O94" i="1"/>
  <c r="AF102" i="1"/>
  <c r="AA65" i="3" l="1"/>
  <c r="I59" i="3"/>
  <c r="J62" i="3"/>
  <c r="I72" i="3"/>
  <c r="J72" i="3" s="1"/>
  <c r="O78" i="1"/>
  <c r="N86" i="1"/>
  <c r="N87" i="1"/>
  <c r="P75" i="1"/>
  <c r="N88" i="1"/>
  <c r="O77" i="1"/>
  <c r="F85" i="3"/>
  <c r="F93" i="3"/>
  <c r="F91" i="3"/>
  <c r="G90" i="3"/>
  <c r="F90" i="3"/>
  <c r="L101" i="1"/>
  <c r="M101" i="1"/>
  <c r="L106" i="1"/>
  <c r="L95" i="1"/>
  <c r="AG102" i="1"/>
  <c r="P94" i="1"/>
  <c r="J71" i="3" s="1"/>
  <c r="M103" i="1"/>
  <c r="M93" i="1"/>
  <c r="L104" i="1"/>
  <c r="F81" i="3" s="1"/>
  <c r="L105" i="1"/>
  <c r="L96" i="1"/>
  <c r="N101" i="1"/>
  <c r="L103" i="1"/>
  <c r="S99" i="1"/>
  <c r="AM97" i="1"/>
  <c r="M100" i="1"/>
  <c r="K71" i="3" l="1"/>
  <c r="G66" i="3"/>
  <c r="G60" i="3"/>
  <c r="G68" i="3"/>
  <c r="K62" i="3"/>
  <c r="O85" i="1"/>
  <c r="J64" i="3"/>
  <c r="K64" i="3" s="1"/>
  <c r="G58" i="3"/>
  <c r="H58" i="3" s="1"/>
  <c r="G63" i="3"/>
  <c r="H63" i="3" s="1"/>
  <c r="G70" i="3"/>
  <c r="G74" i="3"/>
  <c r="G75" i="3"/>
  <c r="G76" i="3"/>
  <c r="G77" i="3"/>
  <c r="G78" i="3"/>
  <c r="J59" i="3"/>
  <c r="K59" i="3" s="1"/>
  <c r="O88" i="1"/>
  <c r="P77" i="1"/>
  <c r="Q75" i="1"/>
  <c r="P78" i="1"/>
  <c r="O86" i="1"/>
  <c r="O87" i="1"/>
  <c r="G85" i="3"/>
  <c r="G91" i="3"/>
  <c r="G93" i="3"/>
  <c r="F92" i="3"/>
  <c r="F82" i="3"/>
  <c r="F98" i="3"/>
  <c r="F94" i="3"/>
  <c r="F86" i="3"/>
  <c r="F83" i="3"/>
  <c r="F95" i="3"/>
  <c r="F88" i="3"/>
  <c r="N93" i="1"/>
  <c r="Q94" i="1"/>
  <c r="K72" i="3" s="1"/>
  <c r="N100" i="1"/>
  <c r="AO97" i="1"/>
  <c r="AN97" i="1"/>
  <c r="AH102" i="1"/>
  <c r="AB65" i="3" s="1"/>
  <c r="M105" i="1"/>
  <c r="M104" i="1"/>
  <c r="M96" i="1"/>
  <c r="O101" i="1"/>
  <c r="T99" i="1"/>
  <c r="M106" i="1"/>
  <c r="M95" i="1"/>
  <c r="G56" i="3" l="1"/>
  <c r="G67" i="3"/>
  <c r="G73" i="3"/>
  <c r="G57" i="3"/>
  <c r="G61" i="3"/>
  <c r="G69" i="3"/>
  <c r="H78" i="3"/>
  <c r="H70" i="3"/>
  <c r="H68" i="3"/>
  <c r="I68" i="3" s="1"/>
  <c r="H60" i="3"/>
  <c r="I60" i="3" s="1"/>
  <c r="H66" i="3"/>
  <c r="I66" i="3" s="1"/>
  <c r="P85" i="1"/>
  <c r="H90" i="3"/>
  <c r="I90" i="3"/>
  <c r="Q78" i="1"/>
  <c r="P86" i="1"/>
  <c r="P87" i="1"/>
  <c r="R75" i="1"/>
  <c r="Q77" i="1"/>
  <c r="Q85" i="1" s="1"/>
  <c r="P88" i="1"/>
  <c r="G92" i="3"/>
  <c r="G82" i="3"/>
  <c r="G98" i="3"/>
  <c r="F84" i="3"/>
  <c r="F87" i="3"/>
  <c r="G86" i="3"/>
  <c r="G94" i="3"/>
  <c r="F97" i="3"/>
  <c r="H85" i="3"/>
  <c r="F89" i="3"/>
  <c r="F96" i="3"/>
  <c r="G88" i="3"/>
  <c r="F99" i="3"/>
  <c r="F100" i="3"/>
  <c r="G95" i="3"/>
  <c r="F101" i="3"/>
  <c r="F102" i="3"/>
  <c r="F103" i="3"/>
  <c r="G83" i="3"/>
  <c r="J90" i="3"/>
  <c r="P101" i="1"/>
  <c r="O100" i="1"/>
  <c r="N106" i="1"/>
  <c r="N95" i="1"/>
  <c r="N104" i="1"/>
  <c r="N105" i="1"/>
  <c r="N96" i="1"/>
  <c r="R94" i="1"/>
  <c r="L72" i="3" s="1"/>
  <c r="U99" i="1"/>
  <c r="N103" i="1"/>
  <c r="H76" i="3" s="1"/>
  <c r="AI102" i="1"/>
  <c r="AC65" i="3" s="1"/>
  <c r="O93" i="1"/>
  <c r="I63" i="3" s="1"/>
  <c r="L71" i="3" l="1"/>
  <c r="L62" i="3"/>
  <c r="H77" i="3"/>
  <c r="H57" i="3"/>
  <c r="I58" i="3"/>
  <c r="H74" i="3"/>
  <c r="H73" i="3"/>
  <c r="L59" i="3"/>
  <c r="H75" i="3"/>
  <c r="I75" i="3" s="1"/>
  <c r="J75" i="3" s="1"/>
  <c r="H67" i="3"/>
  <c r="I67" i="3" s="1"/>
  <c r="H69" i="3"/>
  <c r="H56" i="3"/>
  <c r="H81" i="3" s="1"/>
  <c r="H91" i="3"/>
  <c r="H93" i="3"/>
  <c r="H61" i="3"/>
  <c r="I61" i="3" s="1"/>
  <c r="G81" i="3"/>
  <c r="L64" i="3"/>
  <c r="I70" i="3"/>
  <c r="J70" i="3" s="1"/>
  <c r="R77" i="1"/>
  <c r="Q88" i="1"/>
  <c r="S75" i="1"/>
  <c r="Q86" i="1"/>
  <c r="Q87" i="1"/>
  <c r="R78" i="1"/>
  <c r="G84" i="3"/>
  <c r="G89" i="3"/>
  <c r="H82" i="3"/>
  <c r="H98" i="3"/>
  <c r="H94" i="3"/>
  <c r="H86" i="3"/>
  <c r="I85" i="3"/>
  <c r="I91" i="3"/>
  <c r="I93" i="3"/>
  <c r="G96" i="3"/>
  <c r="G97" i="3"/>
  <c r="G87" i="3"/>
  <c r="H88" i="3"/>
  <c r="H83" i="3"/>
  <c r="H95" i="3"/>
  <c r="G103" i="3"/>
  <c r="G100" i="3"/>
  <c r="G99" i="3"/>
  <c r="G102" i="3"/>
  <c r="G101" i="3"/>
  <c r="K90" i="3"/>
  <c r="O104" i="1"/>
  <c r="O105" i="1"/>
  <c r="O96" i="1"/>
  <c r="O106" i="1"/>
  <c r="O95" i="1"/>
  <c r="S94" i="1"/>
  <c r="M72" i="3" s="1"/>
  <c r="P100" i="1"/>
  <c r="J60" i="3" s="1"/>
  <c r="V99" i="1"/>
  <c r="O103" i="1"/>
  <c r="I76" i="3" s="1"/>
  <c r="J76" i="3" s="1"/>
  <c r="P103" i="1"/>
  <c r="P93" i="1"/>
  <c r="J63" i="3" s="1"/>
  <c r="AJ102" i="1"/>
  <c r="AD65" i="3" s="1"/>
  <c r="Q101" i="1"/>
  <c r="I78" i="3" l="1"/>
  <c r="J78" i="3" s="1"/>
  <c r="I77" i="3"/>
  <c r="J77" i="3" s="1"/>
  <c r="K77" i="3" s="1"/>
  <c r="M59" i="3"/>
  <c r="M62" i="3"/>
  <c r="H92" i="3"/>
  <c r="J66" i="3"/>
  <c r="M71" i="3"/>
  <c r="J61" i="3"/>
  <c r="I73" i="3"/>
  <c r="I74" i="3"/>
  <c r="J74" i="3" s="1"/>
  <c r="J68" i="3"/>
  <c r="I69" i="3"/>
  <c r="J58" i="3"/>
  <c r="I56" i="3"/>
  <c r="J56" i="3" s="1"/>
  <c r="R85" i="1"/>
  <c r="M64" i="3"/>
  <c r="I57" i="3"/>
  <c r="J57" i="3" s="1"/>
  <c r="R87" i="1"/>
  <c r="R86" i="1"/>
  <c r="S78" i="1"/>
  <c r="T75" i="1"/>
  <c r="S77" i="1"/>
  <c r="R88" i="1"/>
  <c r="H87" i="3"/>
  <c r="H97" i="3"/>
  <c r="H89" i="3"/>
  <c r="J85" i="3"/>
  <c r="J93" i="3"/>
  <c r="J91" i="3"/>
  <c r="I94" i="3"/>
  <c r="I86" i="3"/>
  <c r="H84" i="3"/>
  <c r="I92" i="3"/>
  <c r="I98" i="3"/>
  <c r="H96" i="3"/>
  <c r="H99" i="3"/>
  <c r="I88" i="3"/>
  <c r="H101" i="3"/>
  <c r="H103" i="3"/>
  <c r="I83" i="3"/>
  <c r="I95" i="3"/>
  <c r="H102" i="3"/>
  <c r="H100" i="3"/>
  <c r="L90" i="3"/>
  <c r="Q103" i="1"/>
  <c r="K75" i="3" s="1"/>
  <c r="Q93" i="1"/>
  <c r="K63" i="3" s="1"/>
  <c r="P106" i="1"/>
  <c r="P95" i="1"/>
  <c r="T94" i="1"/>
  <c r="N72" i="3" s="1"/>
  <c r="R101" i="1"/>
  <c r="W99" i="1"/>
  <c r="Q100" i="1"/>
  <c r="K60" i="3" s="1"/>
  <c r="AK102" i="1"/>
  <c r="AE65" i="3" s="1"/>
  <c r="P105" i="1"/>
  <c r="J67" i="3" s="1"/>
  <c r="P104" i="1"/>
  <c r="P96" i="1"/>
  <c r="N71" i="3" l="1"/>
  <c r="O71" i="3" s="1"/>
  <c r="K78" i="3"/>
  <c r="K66" i="3"/>
  <c r="L66" i="3" s="1"/>
  <c r="K58" i="3"/>
  <c r="J69" i="3"/>
  <c r="K69" i="3" s="1"/>
  <c r="K68" i="3"/>
  <c r="L68" i="3" s="1"/>
  <c r="I81" i="3"/>
  <c r="K76" i="3"/>
  <c r="K70" i="3"/>
  <c r="N62" i="3"/>
  <c r="I82" i="3"/>
  <c r="K74" i="3"/>
  <c r="L74" i="3" s="1"/>
  <c r="N59" i="3"/>
  <c r="O59" i="3" s="1"/>
  <c r="J81" i="3"/>
  <c r="N64" i="3"/>
  <c r="J73" i="3"/>
  <c r="K73" i="3" s="1"/>
  <c r="S85" i="1"/>
  <c r="T77" i="1"/>
  <c r="S88" i="1"/>
  <c r="U75" i="1"/>
  <c r="T78" i="1"/>
  <c r="T85" i="1" s="1"/>
  <c r="S87" i="1"/>
  <c r="S86" i="1"/>
  <c r="I96" i="3"/>
  <c r="I87" i="3"/>
  <c r="K85" i="3"/>
  <c r="K93" i="3"/>
  <c r="I89" i="3"/>
  <c r="J94" i="3"/>
  <c r="J86" i="3"/>
  <c r="I84" i="3"/>
  <c r="J92" i="3"/>
  <c r="J82" i="3"/>
  <c r="I97" i="3"/>
  <c r="J95" i="3"/>
  <c r="J83" i="3"/>
  <c r="I100" i="3"/>
  <c r="I103" i="3"/>
  <c r="I99" i="3"/>
  <c r="I102" i="3"/>
  <c r="I101" i="3"/>
  <c r="J88" i="3"/>
  <c r="M90" i="3"/>
  <c r="AL102" i="1"/>
  <c r="AF65" i="3" s="1"/>
  <c r="Q106" i="1"/>
  <c r="Q95" i="1"/>
  <c r="K61" i="3" s="1"/>
  <c r="U94" i="1"/>
  <c r="O72" i="3" s="1"/>
  <c r="X99" i="1"/>
  <c r="R100" i="1"/>
  <c r="L60" i="3" s="1"/>
  <c r="Q105" i="1"/>
  <c r="K67" i="3" s="1"/>
  <c r="Q104" i="1"/>
  <c r="Q96" i="1"/>
  <c r="S101" i="1"/>
  <c r="R103" i="1"/>
  <c r="L75" i="3" s="1"/>
  <c r="R93" i="1"/>
  <c r="L63" i="3" s="1"/>
  <c r="AG65" i="3" l="1"/>
  <c r="L67" i="3"/>
  <c r="K81" i="3"/>
  <c r="K56" i="3"/>
  <c r="J98" i="3"/>
  <c r="K91" i="3"/>
  <c r="L58" i="3"/>
  <c r="P59" i="3"/>
  <c r="O62" i="3"/>
  <c r="L77" i="3"/>
  <c r="L70" i="3"/>
  <c r="L73" i="3"/>
  <c r="K57" i="3"/>
  <c r="L57" i="3" s="1"/>
  <c r="O64" i="3"/>
  <c r="P64" i="3" s="1"/>
  <c r="L76" i="3"/>
  <c r="L78" i="3"/>
  <c r="U78" i="1"/>
  <c r="T86" i="1"/>
  <c r="T87" i="1"/>
  <c r="V75" i="1"/>
  <c r="U77" i="1"/>
  <c r="T88" i="1"/>
  <c r="J97" i="3"/>
  <c r="K92" i="3"/>
  <c r="K82" i="3"/>
  <c r="K98" i="3"/>
  <c r="L85" i="3"/>
  <c r="L91" i="3"/>
  <c r="L93" i="3"/>
  <c r="J89" i="3"/>
  <c r="J87" i="3"/>
  <c r="K86" i="3"/>
  <c r="K94" i="3"/>
  <c r="J84" i="3"/>
  <c r="J96" i="3"/>
  <c r="K83" i="3"/>
  <c r="K95" i="3"/>
  <c r="J103" i="3"/>
  <c r="J99" i="3"/>
  <c r="K88" i="3"/>
  <c r="J102" i="3"/>
  <c r="J101" i="3"/>
  <c r="J100" i="3"/>
  <c r="N90" i="3"/>
  <c r="Y99" i="1"/>
  <c r="V94" i="1"/>
  <c r="P72" i="3" s="1"/>
  <c r="R106" i="1"/>
  <c r="R95" i="1"/>
  <c r="L61" i="3" s="1"/>
  <c r="S100" i="1"/>
  <c r="M68" i="3" s="1"/>
  <c r="T101" i="1"/>
  <c r="R105" i="1"/>
  <c r="R104" i="1"/>
  <c r="R96" i="1"/>
  <c r="S93" i="1"/>
  <c r="M63" i="3" s="1"/>
  <c r="AM102" i="1"/>
  <c r="M58" i="3" l="1"/>
  <c r="M60" i="3"/>
  <c r="L81" i="3"/>
  <c r="P71" i="3"/>
  <c r="M70" i="3"/>
  <c r="N70" i="3" s="1"/>
  <c r="M66" i="3"/>
  <c r="N66" i="3" s="1"/>
  <c r="L69" i="3"/>
  <c r="M69" i="3" s="1"/>
  <c r="L56" i="3"/>
  <c r="M56" i="3" s="1"/>
  <c r="P62" i="3"/>
  <c r="Q62" i="3" s="1"/>
  <c r="U85" i="1"/>
  <c r="V77" i="1"/>
  <c r="U88" i="1"/>
  <c r="W75" i="1"/>
  <c r="V78" i="1"/>
  <c r="U86" i="1"/>
  <c r="U87" i="1"/>
  <c r="K84" i="3"/>
  <c r="K87" i="3"/>
  <c r="L82" i="3"/>
  <c r="L92" i="3"/>
  <c r="L98" i="3"/>
  <c r="M85" i="3"/>
  <c r="M93" i="3"/>
  <c r="K89" i="3"/>
  <c r="L86" i="3"/>
  <c r="K96" i="3"/>
  <c r="K97" i="3"/>
  <c r="K99" i="3"/>
  <c r="K101" i="3"/>
  <c r="K103" i="3"/>
  <c r="L95" i="3"/>
  <c r="K100" i="3"/>
  <c r="K102" i="3"/>
  <c r="L88" i="3"/>
  <c r="L83" i="3"/>
  <c r="O90" i="3"/>
  <c r="T93" i="1"/>
  <c r="N63" i="3" s="1"/>
  <c r="T100" i="1"/>
  <c r="N68" i="3" s="1"/>
  <c r="S106" i="1"/>
  <c r="S95" i="1"/>
  <c r="M61" i="3" s="1"/>
  <c r="S105" i="1"/>
  <c r="M67" i="3" s="1"/>
  <c r="S104" i="1"/>
  <c r="S96" i="1"/>
  <c r="W94" i="1"/>
  <c r="Q64" i="3" s="1"/>
  <c r="AO102" i="1"/>
  <c r="AN102" i="1"/>
  <c r="AH65" i="3" s="1"/>
  <c r="AI65" i="3" s="1"/>
  <c r="AJ65" i="3" s="1"/>
  <c r="AK65" i="3" s="1"/>
  <c r="AL65" i="3" s="1"/>
  <c r="U101" i="1"/>
  <c r="S103" i="1"/>
  <c r="M78" i="3" s="1"/>
  <c r="Z99" i="1"/>
  <c r="O63" i="3" l="1"/>
  <c r="N60" i="3"/>
  <c r="N58" i="3"/>
  <c r="M76" i="3"/>
  <c r="N76" i="3" s="1"/>
  <c r="Q59" i="3"/>
  <c r="M57" i="3"/>
  <c r="N69" i="3"/>
  <c r="Q71" i="3"/>
  <c r="Q72" i="3"/>
  <c r="M74" i="3"/>
  <c r="N74" i="3" s="1"/>
  <c r="M75" i="3"/>
  <c r="N75" i="3" s="1"/>
  <c r="L94" i="3"/>
  <c r="M91" i="3"/>
  <c r="M73" i="3"/>
  <c r="N73" i="3" s="1"/>
  <c r="M77" i="3"/>
  <c r="N77" i="3" s="1"/>
  <c r="M81" i="3"/>
  <c r="V85" i="1"/>
  <c r="V86" i="1"/>
  <c r="W78" i="1"/>
  <c r="V87" i="1"/>
  <c r="X75" i="1"/>
  <c r="W77" i="1"/>
  <c r="V88" i="1"/>
  <c r="M94" i="3"/>
  <c r="M86" i="3"/>
  <c r="L97" i="3"/>
  <c r="L89" i="3"/>
  <c r="M92" i="3"/>
  <c r="M82" i="3"/>
  <c r="L96" i="3"/>
  <c r="L87" i="3"/>
  <c r="L84" i="3"/>
  <c r="N93" i="3"/>
  <c r="N91" i="3"/>
  <c r="L102" i="3"/>
  <c r="M83" i="3"/>
  <c r="L103" i="3"/>
  <c r="M95" i="3"/>
  <c r="M88" i="3"/>
  <c r="L101" i="3"/>
  <c r="L100" i="3"/>
  <c r="L99" i="3"/>
  <c r="P90" i="3"/>
  <c r="X94" i="1"/>
  <c r="R62" i="3" s="1"/>
  <c r="U100" i="1"/>
  <c r="O68" i="3" s="1"/>
  <c r="T106" i="1"/>
  <c r="T95" i="1"/>
  <c r="N61" i="3" s="1"/>
  <c r="T103" i="1"/>
  <c r="N78" i="3" s="1"/>
  <c r="AA99" i="1"/>
  <c r="V101" i="1"/>
  <c r="T105" i="1"/>
  <c r="N67" i="3" s="1"/>
  <c r="T104" i="1"/>
  <c r="N56" i="3" s="1"/>
  <c r="T96" i="1"/>
  <c r="U93" i="1"/>
  <c r="O70" i="3" s="1"/>
  <c r="O56" i="3" l="1"/>
  <c r="O77" i="3"/>
  <c r="P77" i="3" s="1"/>
  <c r="O60" i="3"/>
  <c r="O66" i="3"/>
  <c r="P66" i="3" s="1"/>
  <c r="N57" i="3"/>
  <c r="R64" i="3"/>
  <c r="N81" i="3"/>
  <c r="M98" i="3"/>
  <c r="W85" i="1"/>
  <c r="R59" i="3"/>
  <c r="O76" i="3"/>
  <c r="P76" i="3" s="1"/>
  <c r="R72" i="3"/>
  <c r="S72" i="3" s="1"/>
  <c r="O58" i="3"/>
  <c r="O75" i="3"/>
  <c r="P75" i="3" s="1"/>
  <c r="N85" i="3"/>
  <c r="R71" i="3"/>
  <c r="X77" i="1"/>
  <c r="W88" i="1"/>
  <c r="Y75" i="1"/>
  <c r="X78" i="1"/>
  <c r="W86" i="1"/>
  <c r="W87" i="1"/>
  <c r="N92" i="3"/>
  <c r="N82" i="3"/>
  <c r="N98" i="3"/>
  <c r="M89" i="3"/>
  <c r="M84" i="3"/>
  <c r="N94" i="3"/>
  <c r="N86" i="3"/>
  <c r="M87" i="3"/>
  <c r="M97" i="3"/>
  <c r="O85" i="3"/>
  <c r="O91" i="3"/>
  <c r="O93" i="3"/>
  <c r="M96" i="3"/>
  <c r="M103" i="3"/>
  <c r="M99" i="3"/>
  <c r="M100" i="3"/>
  <c r="M101" i="3"/>
  <c r="M102" i="3"/>
  <c r="N83" i="3"/>
  <c r="N88" i="3"/>
  <c r="N95" i="3"/>
  <c r="Q90" i="3"/>
  <c r="U103" i="1"/>
  <c r="O78" i="3" s="1"/>
  <c r="P78" i="3" s="1"/>
  <c r="U105" i="1"/>
  <c r="O73" i="3" s="1"/>
  <c r="U104" i="1"/>
  <c r="U96" i="1"/>
  <c r="V100" i="1"/>
  <c r="P68" i="3" s="1"/>
  <c r="U106" i="1"/>
  <c r="U95" i="1"/>
  <c r="O69" i="3" s="1"/>
  <c r="W101" i="1"/>
  <c r="V103" i="1"/>
  <c r="V93" i="1"/>
  <c r="P70" i="3" s="1"/>
  <c r="AB99" i="1"/>
  <c r="Y94" i="1"/>
  <c r="S62" i="3" s="1"/>
  <c r="Q68" i="3" l="1"/>
  <c r="P58" i="3"/>
  <c r="Q58" i="3" s="1"/>
  <c r="O67" i="3"/>
  <c r="O74" i="3"/>
  <c r="P74" i="3" s="1"/>
  <c r="O57" i="3"/>
  <c r="P57" i="3" s="1"/>
  <c r="O61" i="3"/>
  <c r="S64" i="3"/>
  <c r="T64" i="3" s="1"/>
  <c r="P63" i="3"/>
  <c r="S71" i="3"/>
  <c r="S59" i="3"/>
  <c r="P56" i="3"/>
  <c r="O81" i="3"/>
  <c r="P60" i="3"/>
  <c r="Q60" i="3" s="1"/>
  <c r="X85" i="1"/>
  <c r="X87" i="1"/>
  <c r="Y78" i="1"/>
  <c r="X86" i="1"/>
  <c r="Z75" i="1"/>
  <c r="Y77" i="1"/>
  <c r="X88" i="1"/>
  <c r="N87" i="3"/>
  <c r="N89" i="3"/>
  <c r="P91" i="3"/>
  <c r="P93" i="3"/>
  <c r="O94" i="3"/>
  <c r="N97" i="3"/>
  <c r="O92" i="3"/>
  <c r="O82" i="3"/>
  <c r="O98" i="3"/>
  <c r="N96" i="3"/>
  <c r="N84" i="3"/>
  <c r="N101" i="3"/>
  <c r="N102" i="3"/>
  <c r="N100" i="3"/>
  <c r="N103" i="3"/>
  <c r="O95" i="3"/>
  <c r="O88" i="3"/>
  <c r="O83" i="3"/>
  <c r="N99" i="3"/>
  <c r="R90" i="3"/>
  <c r="AC99" i="1"/>
  <c r="V106" i="1"/>
  <c r="V95" i="1"/>
  <c r="P69" i="3" s="1"/>
  <c r="W103" i="1"/>
  <c r="Q75" i="3" s="1"/>
  <c r="W93" i="1"/>
  <c r="Q70" i="3" s="1"/>
  <c r="X101" i="1"/>
  <c r="W100" i="1"/>
  <c r="Q66" i="3" s="1"/>
  <c r="Z94" i="1"/>
  <c r="T62" i="3" s="1"/>
  <c r="V104" i="1"/>
  <c r="V105" i="1"/>
  <c r="P73" i="3" s="1"/>
  <c r="V96" i="1"/>
  <c r="P61" i="3" l="1"/>
  <c r="Q61" i="3" s="1"/>
  <c r="Q77" i="3"/>
  <c r="R68" i="3"/>
  <c r="Q74" i="3"/>
  <c r="O86" i="3"/>
  <c r="T59" i="3"/>
  <c r="T72" i="3"/>
  <c r="U72" i="3" s="1"/>
  <c r="P81" i="3"/>
  <c r="Q76" i="3"/>
  <c r="Q78" i="3"/>
  <c r="T71" i="3"/>
  <c r="P85" i="3"/>
  <c r="Q63" i="3"/>
  <c r="R63" i="3" s="1"/>
  <c r="P67" i="3"/>
  <c r="Y85" i="1"/>
  <c r="Z77" i="1"/>
  <c r="Y88" i="1"/>
  <c r="AA75" i="1"/>
  <c r="Z78" i="1"/>
  <c r="Y86" i="1"/>
  <c r="Y87" i="1"/>
  <c r="O84" i="3"/>
  <c r="O96" i="3"/>
  <c r="Q85" i="3"/>
  <c r="Q93" i="3"/>
  <c r="Q91" i="3"/>
  <c r="O89" i="3"/>
  <c r="P94" i="3"/>
  <c r="O97" i="3"/>
  <c r="P82" i="3"/>
  <c r="P92" i="3"/>
  <c r="P98" i="3"/>
  <c r="O87" i="3"/>
  <c r="O99" i="3"/>
  <c r="P95" i="3"/>
  <c r="O101" i="3"/>
  <c r="O103" i="3"/>
  <c r="O100" i="3"/>
  <c r="P83" i="3"/>
  <c r="O102" i="3"/>
  <c r="P88" i="3"/>
  <c r="S90" i="3"/>
  <c r="X93" i="1"/>
  <c r="R70" i="3" s="1"/>
  <c r="X100" i="1"/>
  <c r="R66" i="3" s="1"/>
  <c r="W106" i="1"/>
  <c r="W95" i="1"/>
  <c r="Q69" i="3" s="1"/>
  <c r="W104" i="1"/>
  <c r="Q56" i="3" s="1"/>
  <c r="W105" i="1"/>
  <c r="Q57" i="3" s="1"/>
  <c r="W96" i="1"/>
  <c r="AA94" i="1"/>
  <c r="U62" i="3" s="1"/>
  <c r="Y101" i="1"/>
  <c r="AD99" i="1"/>
  <c r="R56" i="3" l="1"/>
  <c r="V62" i="3"/>
  <c r="U59" i="3"/>
  <c r="V59" i="3" s="1"/>
  <c r="R60" i="3"/>
  <c r="S60" i="3" s="1"/>
  <c r="P86" i="3"/>
  <c r="U64" i="3"/>
  <c r="V64" i="3" s="1"/>
  <c r="Q73" i="3"/>
  <c r="R73" i="3" s="1"/>
  <c r="U71" i="3"/>
  <c r="V71" i="3" s="1"/>
  <c r="V72" i="3"/>
  <c r="R74" i="3"/>
  <c r="Q81" i="3"/>
  <c r="R58" i="3"/>
  <c r="Q67" i="3"/>
  <c r="R67" i="3" s="1"/>
  <c r="Z85" i="1"/>
  <c r="Z87" i="1"/>
  <c r="Z86" i="1"/>
  <c r="AA78" i="1"/>
  <c r="AB75" i="1"/>
  <c r="Z88" i="1"/>
  <c r="AA77" i="1"/>
  <c r="P89" i="3"/>
  <c r="P87" i="3"/>
  <c r="Q92" i="3"/>
  <c r="Q82" i="3"/>
  <c r="Q86" i="3"/>
  <c r="Q94" i="3"/>
  <c r="P97" i="3"/>
  <c r="P96" i="3"/>
  <c r="P84" i="3"/>
  <c r="R93" i="3"/>
  <c r="R91" i="3"/>
  <c r="P102" i="3"/>
  <c r="Q88" i="3"/>
  <c r="P101" i="3"/>
  <c r="P103" i="3"/>
  <c r="Q95" i="3"/>
  <c r="Q83" i="3"/>
  <c r="P100" i="3"/>
  <c r="P99" i="3"/>
  <c r="T90" i="3"/>
  <c r="X106" i="1"/>
  <c r="X95" i="1"/>
  <c r="R69" i="3" s="1"/>
  <c r="Y100" i="1"/>
  <c r="S66" i="3" s="1"/>
  <c r="X103" i="1"/>
  <c r="R75" i="3" s="1"/>
  <c r="Z101" i="1"/>
  <c r="AB94" i="1"/>
  <c r="AE99" i="1"/>
  <c r="X105" i="1"/>
  <c r="R57" i="3" s="1"/>
  <c r="X104" i="1"/>
  <c r="X96" i="1"/>
  <c r="Y93" i="1"/>
  <c r="S70" i="3" s="1"/>
  <c r="S57" i="3" l="1"/>
  <c r="R77" i="3"/>
  <c r="S77" i="3" s="1"/>
  <c r="R61" i="3"/>
  <c r="S61" i="3" s="1"/>
  <c r="R85" i="3"/>
  <c r="S63" i="3"/>
  <c r="S75" i="3"/>
  <c r="S73" i="3"/>
  <c r="S74" i="3"/>
  <c r="R81" i="3"/>
  <c r="R76" i="3"/>
  <c r="S58" i="3"/>
  <c r="Q98" i="3"/>
  <c r="S68" i="3"/>
  <c r="R78" i="3"/>
  <c r="S78" i="3" s="1"/>
  <c r="T78" i="3" s="1"/>
  <c r="T60" i="3"/>
  <c r="AA85" i="1"/>
  <c r="AC75" i="1"/>
  <c r="AB78" i="1"/>
  <c r="AA86" i="1"/>
  <c r="AA87" i="1"/>
  <c r="AB77" i="1"/>
  <c r="AA88" i="1"/>
  <c r="R82" i="3"/>
  <c r="R92" i="3"/>
  <c r="R98" i="3"/>
  <c r="Q97" i="3"/>
  <c r="Q84" i="3"/>
  <c r="Q87" i="3"/>
  <c r="Q89" i="3"/>
  <c r="S85" i="3"/>
  <c r="S93" i="3"/>
  <c r="S91" i="3"/>
  <c r="R94" i="3"/>
  <c r="Q96" i="3"/>
  <c r="Q103" i="3"/>
  <c r="Q101" i="3"/>
  <c r="R83" i="3"/>
  <c r="Q102" i="3"/>
  <c r="Q99" i="3"/>
  <c r="Q100" i="3"/>
  <c r="R88" i="3"/>
  <c r="R95" i="3"/>
  <c r="U90" i="3"/>
  <c r="AA101" i="1"/>
  <c r="Z100" i="1"/>
  <c r="T66" i="3" s="1"/>
  <c r="AF99" i="1"/>
  <c r="Y103" i="1"/>
  <c r="Y105" i="1"/>
  <c r="S67" i="3" s="1"/>
  <c r="Y104" i="1"/>
  <c r="S56" i="3" s="1"/>
  <c r="Y96" i="1"/>
  <c r="Z103" i="1"/>
  <c r="Z93" i="1"/>
  <c r="T70" i="3" s="1"/>
  <c r="AC94" i="1"/>
  <c r="W64" i="3" s="1"/>
  <c r="Y106" i="1"/>
  <c r="Y95" i="1"/>
  <c r="S69" i="3" s="1"/>
  <c r="U66" i="3" l="1"/>
  <c r="T68" i="3"/>
  <c r="U68" i="3" s="1"/>
  <c r="T74" i="3"/>
  <c r="W71" i="3"/>
  <c r="W72" i="3"/>
  <c r="T77" i="3"/>
  <c r="T75" i="3"/>
  <c r="T73" i="3"/>
  <c r="T58" i="3"/>
  <c r="S81" i="3"/>
  <c r="W59" i="3"/>
  <c r="W62" i="3"/>
  <c r="R86" i="3"/>
  <c r="T63" i="3"/>
  <c r="S76" i="3"/>
  <c r="T76" i="3" s="1"/>
  <c r="AB85" i="1"/>
  <c r="AC77" i="1"/>
  <c r="AB88" i="1"/>
  <c r="AC78" i="1"/>
  <c r="AB86" i="1"/>
  <c r="AB87" i="1"/>
  <c r="AD75" i="1"/>
  <c r="R87" i="3"/>
  <c r="R96" i="3"/>
  <c r="R84" i="3"/>
  <c r="R97" i="3"/>
  <c r="S92" i="3"/>
  <c r="S82" i="3"/>
  <c r="S98" i="3"/>
  <c r="S94" i="3"/>
  <c r="S86" i="3"/>
  <c r="R89" i="3"/>
  <c r="T85" i="3"/>
  <c r="T93" i="3"/>
  <c r="T91" i="3"/>
  <c r="R100" i="3"/>
  <c r="R103" i="3"/>
  <c r="R99" i="3"/>
  <c r="S95" i="3"/>
  <c r="R102" i="3"/>
  <c r="S83" i="3"/>
  <c r="S88" i="3"/>
  <c r="R101" i="3"/>
  <c r="V90" i="3"/>
  <c r="Z105" i="1"/>
  <c r="T67" i="3" s="1"/>
  <c r="Z104" i="1"/>
  <c r="Z96" i="1"/>
  <c r="AG99" i="1"/>
  <c r="AA100" i="1"/>
  <c r="U60" i="3" s="1"/>
  <c r="AD94" i="1"/>
  <c r="X64" i="3" s="1"/>
  <c r="AA93" i="1"/>
  <c r="U70" i="3" s="1"/>
  <c r="Z106" i="1"/>
  <c r="Z95" i="1"/>
  <c r="T69" i="3" s="1"/>
  <c r="AB101" i="1"/>
  <c r="V68" i="3" l="1"/>
  <c r="U63" i="3"/>
  <c r="V63" i="3" s="1"/>
  <c r="T57" i="3"/>
  <c r="U57" i="3" s="1"/>
  <c r="T56" i="3"/>
  <c r="T61" i="3"/>
  <c r="U61" i="3" s="1"/>
  <c r="X62" i="3"/>
  <c r="Y62" i="3" s="1"/>
  <c r="U77" i="3"/>
  <c r="X59" i="3"/>
  <c r="X72" i="3"/>
  <c r="X71" i="3"/>
  <c r="Y71" i="3" s="1"/>
  <c r="U58" i="3"/>
  <c r="V58" i="3" s="1"/>
  <c r="AC85" i="1"/>
  <c r="AE75" i="1"/>
  <c r="AC87" i="1"/>
  <c r="AD78" i="1"/>
  <c r="AC86" i="1"/>
  <c r="AD77" i="1"/>
  <c r="AD85" i="1" s="1"/>
  <c r="AC88" i="1"/>
  <c r="S89" i="3"/>
  <c r="T92" i="3"/>
  <c r="T98" i="3"/>
  <c r="U85" i="3"/>
  <c r="U93" i="3"/>
  <c r="U91" i="3"/>
  <c r="S97" i="3"/>
  <c r="S96" i="3"/>
  <c r="T94" i="3"/>
  <c r="T86" i="3"/>
  <c r="S84" i="3"/>
  <c r="S87" i="3"/>
  <c r="S100" i="3"/>
  <c r="S101" i="3"/>
  <c r="T95" i="3"/>
  <c r="S99" i="3"/>
  <c r="S102" i="3"/>
  <c r="S103" i="3"/>
  <c r="T88" i="3"/>
  <c r="T83" i="3"/>
  <c r="W90" i="3"/>
  <c r="AA106" i="1"/>
  <c r="AA95" i="1"/>
  <c r="U69" i="3" s="1"/>
  <c r="AB100" i="1"/>
  <c r="V66" i="3" s="1"/>
  <c r="AH99" i="1"/>
  <c r="AA103" i="1"/>
  <c r="U78" i="3" s="1"/>
  <c r="AB93" i="1"/>
  <c r="V70" i="3" s="1"/>
  <c r="AC101" i="1"/>
  <c r="AE94" i="1"/>
  <c r="Y64" i="3" s="1"/>
  <c r="AA105" i="1"/>
  <c r="U73" i="3" s="1"/>
  <c r="AA104" i="1"/>
  <c r="AA96" i="1"/>
  <c r="W68" i="3" l="1"/>
  <c r="U75" i="3"/>
  <c r="V60" i="3"/>
  <c r="U74" i="3"/>
  <c r="U76" i="3"/>
  <c r="V76" i="3" s="1"/>
  <c r="U67" i="3"/>
  <c r="V67" i="3" s="1"/>
  <c r="T82" i="3"/>
  <c r="Z71" i="3"/>
  <c r="U56" i="3"/>
  <c r="U81" i="3" s="1"/>
  <c r="Z62" i="3"/>
  <c r="Y72" i="3"/>
  <c r="Z72" i="3" s="1"/>
  <c r="T81" i="3"/>
  <c r="V61" i="3"/>
  <c r="Y59" i="3"/>
  <c r="AE77" i="1"/>
  <c r="AD88" i="1"/>
  <c r="AE78" i="1"/>
  <c r="AD86" i="1"/>
  <c r="AD87" i="1"/>
  <c r="AF75" i="1"/>
  <c r="T84" i="3"/>
  <c r="U82" i="3"/>
  <c r="U98" i="3"/>
  <c r="T97" i="3"/>
  <c r="U94" i="3"/>
  <c r="U86" i="3"/>
  <c r="T87" i="3"/>
  <c r="T89" i="3"/>
  <c r="V85" i="3"/>
  <c r="V91" i="3"/>
  <c r="V93" i="3"/>
  <c r="T96" i="3"/>
  <c r="T99" i="3"/>
  <c r="T102" i="3"/>
  <c r="U83" i="3"/>
  <c r="T100" i="3"/>
  <c r="U88" i="3"/>
  <c r="T101" i="3"/>
  <c r="U95" i="3"/>
  <c r="T103" i="3"/>
  <c r="X90" i="3"/>
  <c r="AB104" i="1"/>
  <c r="AB105" i="1"/>
  <c r="V73" i="3" s="1"/>
  <c r="AB96" i="1"/>
  <c r="AF94" i="1"/>
  <c r="Z64" i="3" s="1"/>
  <c r="AD101" i="1"/>
  <c r="AC100" i="1"/>
  <c r="W66" i="3" s="1"/>
  <c r="AI99" i="1"/>
  <c r="AB103" i="1"/>
  <c r="V77" i="3" s="1"/>
  <c r="AC93" i="1"/>
  <c r="W58" i="3" s="1"/>
  <c r="AB106" i="1"/>
  <c r="AB95" i="1"/>
  <c r="V69" i="3" s="1"/>
  <c r="W77" i="3" l="1"/>
  <c r="X77" i="3" s="1"/>
  <c r="W63" i="3"/>
  <c r="X63" i="3" s="1"/>
  <c r="V78" i="3"/>
  <c r="V74" i="3"/>
  <c r="W74" i="3" s="1"/>
  <c r="X74" i="3" s="1"/>
  <c r="V57" i="3"/>
  <c r="W57" i="3" s="1"/>
  <c r="W60" i="3"/>
  <c r="U92" i="3"/>
  <c r="V75" i="3"/>
  <c r="W75" i="3" s="1"/>
  <c r="X75" i="3" s="1"/>
  <c r="W70" i="3"/>
  <c r="X70" i="3" s="1"/>
  <c r="V56" i="3"/>
  <c r="Z59" i="3"/>
  <c r="AA59" i="3" s="1"/>
  <c r="AE85" i="1"/>
  <c r="AF78" i="1"/>
  <c r="AE86" i="1"/>
  <c r="AE87" i="1"/>
  <c r="AG75" i="1"/>
  <c r="AE88" i="1"/>
  <c r="AF77" i="1"/>
  <c r="U97" i="3"/>
  <c r="U96" i="3"/>
  <c r="U89" i="3"/>
  <c r="W85" i="3"/>
  <c r="W91" i="3"/>
  <c r="W93" i="3"/>
  <c r="U84" i="3"/>
  <c r="V94" i="3"/>
  <c r="V86" i="3"/>
  <c r="V92" i="3"/>
  <c r="V98" i="3"/>
  <c r="U87" i="3"/>
  <c r="U100" i="3"/>
  <c r="V95" i="3"/>
  <c r="U102" i="3"/>
  <c r="U103" i="3"/>
  <c r="V83" i="3"/>
  <c r="U101" i="3"/>
  <c r="V88" i="3"/>
  <c r="U99" i="3"/>
  <c r="Y90" i="3"/>
  <c r="AC103" i="1"/>
  <c r="W76" i="3" s="1"/>
  <c r="X76" i="3" s="1"/>
  <c r="AG94" i="1"/>
  <c r="AA64" i="3" s="1"/>
  <c r="AE101" i="1"/>
  <c r="AD103" i="1"/>
  <c r="AD93" i="1"/>
  <c r="X58" i="3" s="1"/>
  <c r="AJ99" i="1"/>
  <c r="AC106" i="1"/>
  <c r="AC95" i="1"/>
  <c r="W61" i="3" s="1"/>
  <c r="AD100" i="1"/>
  <c r="X68" i="3" s="1"/>
  <c r="AC105" i="1"/>
  <c r="W73" i="3" s="1"/>
  <c r="AC104" i="1"/>
  <c r="AC96" i="1"/>
  <c r="AB64" i="3" l="1"/>
  <c r="W56" i="3"/>
  <c r="X56" i="3" s="1"/>
  <c r="V81" i="3"/>
  <c r="W69" i="3"/>
  <c r="X57" i="3"/>
  <c r="AA62" i="3"/>
  <c r="AB62" i="3" s="1"/>
  <c r="AB59" i="3"/>
  <c r="Y70" i="3"/>
  <c r="W78" i="3"/>
  <c r="X78" i="3" s="1"/>
  <c r="X66" i="3"/>
  <c r="W67" i="3"/>
  <c r="X67" i="3" s="1"/>
  <c r="X60" i="3"/>
  <c r="Y60" i="3" s="1"/>
  <c r="AA72" i="3"/>
  <c r="AB72" i="3" s="1"/>
  <c r="V82" i="3"/>
  <c r="AA71" i="3"/>
  <c r="AF85" i="1"/>
  <c r="AG77" i="1"/>
  <c r="AF88" i="1"/>
  <c r="AH75" i="1"/>
  <c r="AG78" i="1"/>
  <c r="AF87" i="1"/>
  <c r="AF86" i="1"/>
  <c r="X93" i="3"/>
  <c r="X91" i="3"/>
  <c r="W86" i="3"/>
  <c r="W94" i="3"/>
  <c r="V96" i="3"/>
  <c r="V97" i="3"/>
  <c r="V89" i="3"/>
  <c r="V84" i="3"/>
  <c r="W82" i="3"/>
  <c r="W98" i="3"/>
  <c r="V87" i="3"/>
  <c r="V99" i="3"/>
  <c r="V103" i="3"/>
  <c r="W83" i="3"/>
  <c r="W88" i="3"/>
  <c r="V102" i="3"/>
  <c r="V101" i="3"/>
  <c r="W95" i="3"/>
  <c r="V100" i="3"/>
  <c r="Z90" i="3"/>
  <c r="AK99" i="1"/>
  <c r="AF101" i="1"/>
  <c r="AD104" i="1"/>
  <c r="AD105" i="1"/>
  <c r="X73" i="3" s="1"/>
  <c r="AD96" i="1"/>
  <c r="AE100" i="1"/>
  <c r="Y68" i="3" s="1"/>
  <c r="AD106" i="1"/>
  <c r="AD95" i="1"/>
  <c r="X61" i="3" s="1"/>
  <c r="AE103" i="1"/>
  <c r="Y77" i="3" s="1"/>
  <c r="AE93" i="1"/>
  <c r="Y63" i="3" s="1"/>
  <c r="AH94" i="1"/>
  <c r="Y75" i="3" l="1"/>
  <c r="W81" i="3"/>
  <c r="X69" i="3"/>
  <c r="Y58" i="3"/>
  <c r="Z58" i="3" s="1"/>
  <c r="AC72" i="3"/>
  <c r="W92" i="3"/>
  <c r="Y74" i="3"/>
  <c r="Y76" i="3"/>
  <c r="Y66" i="3"/>
  <c r="X81" i="3"/>
  <c r="X85" i="3"/>
  <c r="AB71" i="3"/>
  <c r="Y78" i="3"/>
  <c r="AG85" i="1"/>
  <c r="AG87" i="1"/>
  <c r="AG86" i="1"/>
  <c r="AH78" i="1"/>
  <c r="AI75" i="1"/>
  <c r="AH77" i="1"/>
  <c r="AH85" i="1" s="1"/>
  <c r="AG88" i="1"/>
  <c r="X86" i="3"/>
  <c r="W87" i="3"/>
  <c r="W89" i="3"/>
  <c r="Y85" i="3"/>
  <c r="Y91" i="3"/>
  <c r="Y93" i="3"/>
  <c r="W97" i="3"/>
  <c r="X82" i="3"/>
  <c r="X92" i="3"/>
  <c r="X98" i="3"/>
  <c r="W84" i="3"/>
  <c r="W96" i="3"/>
  <c r="W100" i="3"/>
  <c r="X88" i="3"/>
  <c r="X95" i="3"/>
  <c r="W101" i="3"/>
  <c r="W103" i="3"/>
  <c r="W102" i="3"/>
  <c r="X83" i="3"/>
  <c r="W99" i="3"/>
  <c r="AA90" i="3"/>
  <c r="AF93" i="1"/>
  <c r="Z70" i="3" s="1"/>
  <c r="AG101" i="1"/>
  <c r="AE104" i="1"/>
  <c r="Y56" i="3" s="1"/>
  <c r="AE105" i="1"/>
  <c r="Y73" i="3" s="1"/>
  <c r="AE96" i="1"/>
  <c r="AE106" i="1"/>
  <c r="AE95" i="1"/>
  <c r="Y61" i="3" s="1"/>
  <c r="AI94" i="1"/>
  <c r="AC64" i="3" s="1"/>
  <c r="AF100" i="1"/>
  <c r="Z68" i="3" s="1"/>
  <c r="AL99" i="1"/>
  <c r="AA68" i="3" l="1"/>
  <c r="AC59" i="3"/>
  <c r="AD59" i="3" s="1"/>
  <c r="AC62" i="3"/>
  <c r="AD62" i="3" s="1"/>
  <c r="Y69" i="3"/>
  <c r="Z66" i="3"/>
  <c r="Y67" i="3"/>
  <c r="Z60" i="3"/>
  <c r="AA60" i="3" s="1"/>
  <c r="X94" i="3"/>
  <c r="Z76" i="3"/>
  <c r="Y57" i="3"/>
  <c r="Z57" i="3" s="1"/>
  <c r="Z63" i="3"/>
  <c r="Y81" i="3"/>
  <c r="Z78" i="3"/>
  <c r="AC71" i="3"/>
  <c r="AD71" i="3" s="1"/>
  <c r="AI77" i="1"/>
  <c r="AH88" i="1"/>
  <c r="AJ75" i="1"/>
  <c r="AI78" i="1"/>
  <c r="AH87" i="1"/>
  <c r="AH86" i="1"/>
  <c r="X84" i="3"/>
  <c r="X87" i="3"/>
  <c r="Y94" i="3"/>
  <c r="Y86" i="3"/>
  <c r="X96" i="3"/>
  <c r="Z93" i="3"/>
  <c r="Z91" i="3"/>
  <c r="Y92" i="3"/>
  <c r="Y98" i="3"/>
  <c r="X97" i="3"/>
  <c r="X89" i="3"/>
  <c r="Y83" i="3"/>
  <c r="X99" i="3"/>
  <c r="Y95" i="3"/>
  <c r="X102" i="3"/>
  <c r="Y88" i="3"/>
  <c r="X101" i="3"/>
  <c r="X103" i="3"/>
  <c r="X100" i="3"/>
  <c r="AB90" i="3"/>
  <c r="AF103" i="1"/>
  <c r="Z77" i="3" s="1"/>
  <c r="AJ94" i="1"/>
  <c r="AD72" i="3" s="1"/>
  <c r="AH101" i="1"/>
  <c r="AF105" i="1"/>
  <c r="Z73" i="3" s="1"/>
  <c r="AF104" i="1"/>
  <c r="Z56" i="3" s="1"/>
  <c r="AF96" i="1"/>
  <c r="AG100" i="1"/>
  <c r="AF106" i="1"/>
  <c r="AF95" i="1"/>
  <c r="Z61" i="3" s="1"/>
  <c r="AM99" i="1"/>
  <c r="AG93" i="1"/>
  <c r="AA58" i="3" s="1"/>
  <c r="AE71" i="3" l="1"/>
  <c r="AD64" i="3"/>
  <c r="Z67" i="3"/>
  <c r="AA70" i="3"/>
  <c r="AA63" i="3"/>
  <c r="AA66" i="3"/>
  <c r="AB66" i="3" s="1"/>
  <c r="Y82" i="3"/>
  <c r="Z85" i="3"/>
  <c r="Z74" i="3"/>
  <c r="Z75" i="3"/>
  <c r="AA75" i="3" s="1"/>
  <c r="Z81" i="3"/>
  <c r="AB60" i="3"/>
  <c r="Z69" i="3"/>
  <c r="AI85" i="1"/>
  <c r="AJ78" i="1"/>
  <c r="AI86" i="1"/>
  <c r="AI87" i="1"/>
  <c r="AK75" i="1"/>
  <c r="AI88" i="1"/>
  <c r="AJ77" i="1"/>
  <c r="Y97" i="3"/>
  <c r="Y87" i="3"/>
  <c r="Y89" i="3"/>
  <c r="AA85" i="3"/>
  <c r="AA93" i="3"/>
  <c r="AA91" i="3"/>
  <c r="Y96" i="3"/>
  <c r="Z92" i="3"/>
  <c r="Z82" i="3"/>
  <c r="Z98" i="3"/>
  <c r="Z94" i="3"/>
  <c r="Z86" i="3"/>
  <c r="Y84" i="3"/>
  <c r="Y103" i="3"/>
  <c r="Y102" i="3"/>
  <c r="Y99" i="3"/>
  <c r="Y101" i="3"/>
  <c r="Z88" i="3"/>
  <c r="Y100" i="3"/>
  <c r="Z95" i="3"/>
  <c r="Z83" i="3"/>
  <c r="AC90" i="3"/>
  <c r="AH93" i="1"/>
  <c r="AB58" i="3" s="1"/>
  <c r="AO99" i="1"/>
  <c r="AN99" i="1"/>
  <c r="AG105" i="1"/>
  <c r="AA73" i="3" s="1"/>
  <c r="AG104" i="1"/>
  <c r="AG96" i="1"/>
  <c r="AI101" i="1"/>
  <c r="AG106" i="1"/>
  <c r="AG95" i="1"/>
  <c r="AA61" i="3" s="1"/>
  <c r="AG103" i="1"/>
  <c r="AA77" i="3" s="1"/>
  <c r="AH100" i="1"/>
  <c r="AB68" i="3" s="1"/>
  <c r="AK94" i="1"/>
  <c r="AE62" i="3" s="1"/>
  <c r="AC60" i="3" l="1"/>
  <c r="AA76" i="3"/>
  <c r="AB63" i="3"/>
  <c r="AE64" i="3"/>
  <c r="AA74" i="3"/>
  <c r="AA57" i="3"/>
  <c r="AB70" i="3"/>
  <c r="AC70" i="3" s="1"/>
  <c r="AE72" i="3"/>
  <c r="AF72" i="3" s="1"/>
  <c r="AA78" i="3"/>
  <c r="AA67" i="3"/>
  <c r="AE59" i="3"/>
  <c r="AF59" i="3" s="1"/>
  <c r="AA56" i="3"/>
  <c r="AB56" i="3" s="1"/>
  <c r="AA69" i="3"/>
  <c r="AB69" i="3" s="1"/>
  <c r="AJ85" i="1"/>
  <c r="AK77" i="1"/>
  <c r="AJ88" i="1"/>
  <c r="AL75" i="1"/>
  <c r="AK78" i="1"/>
  <c r="AJ87" i="1"/>
  <c r="AJ86" i="1"/>
  <c r="Z87" i="3"/>
  <c r="Z96" i="3"/>
  <c r="AA98" i="3"/>
  <c r="Z97" i="3"/>
  <c r="AA86" i="3"/>
  <c r="Z89" i="3"/>
  <c r="AB85" i="3"/>
  <c r="AB93" i="3"/>
  <c r="AB91" i="3"/>
  <c r="Z84" i="3"/>
  <c r="AA95" i="3"/>
  <c r="Z101" i="3"/>
  <c r="Z99" i="3"/>
  <c r="Z100" i="3"/>
  <c r="Z102" i="3"/>
  <c r="AA83" i="3"/>
  <c r="AA88" i="3"/>
  <c r="Z103" i="3"/>
  <c r="AD90" i="3"/>
  <c r="AH103" i="1"/>
  <c r="AB77" i="3" s="1"/>
  <c r="AC77" i="3" s="1"/>
  <c r="AL94" i="1"/>
  <c r="AF62" i="3" s="1"/>
  <c r="AI100" i="1"/>
  <c r="AC68" i="3" s="1"/>
  <c r="AH105" i="1"/>
  <c r="AB73" i="3" s="1"/>
  <c r="AH104" i="1"/>
  <c r="AH96" i="1"/>
  <c r="AH106" i="1"/>
  <c r="AH95" i="1"/>
  <c r="AB61" i="3" s="1"/>
  <c r="AJ101" i="1"/>
  <c r="AI103" i="1"/>
  <c r="AI93" i="1"/>
  <c r="AC58" i="3" s="1"/>
  <c r="AC61" i="3" l="1"/>
  <c r="AD58" i="3"/>
  <c r="AC66" i="3"/>
  <c r="AD66" i="3" s="1"/>
  <c r="AF71" i="3"/>
  <c r="AB57" i="3"/>
  <c r="AC57" i="3" s="1"/>
  <c r="AA94" i="3"/>
  <c r="AB75" i="3"/>
  <c r="AC75" i="3" s="1"/>
  <c r="AD75" i="3" s="1"/>
  <c r="AB74" i="3"/>
  <c r="AC74" i="3" s="1"/>
  <c r="AD74" i="3" s="1"/>
  <c r="AB67" i="3"/>
  <c r="AA92" i="3"/>
  <c r="AC63" i="3"/>
  <c r="AD63" i="3" s="1"/>
  <c r="AD70" i="3"/>
  <c r="AF64" i="3"/>
  <c r="AG64" i="3" s="1"/>
  <c r="AA81" i="3"/>
  <c r="AB81" i="3"/>
  <c r="AA82" i="3"/>
  <c r="AB78" i="3"/>
  <c r="AC78" i="3" s="1"/>
  <c r="AB76" i="3"/>
  <c r="AC76" i="3" s="1"/>
  <c r="AD76" i="3" s="1"/>
  <c r="AK85" i="1"/>
  <c r="AM75" i="1"/>
  <c r="AK87" i="1"/>
  <c r="AL78" i="1"/>
  <c r="AK86" i="1"/>
  <c r="AK88" i="1"/>
  <c r="AL77" i="1"/>
  <c r="AB94" i="3"/>
  <c r="AB86" i="3"/>
  <c r="AA89" i="3"/>
  <c r="AA84" i="3"/>
  <c r="AA96" i="3"/>
  <c r="AB92" i="3"/>
  <c r="AB98" i="3"/>
  <c r="AA97" i="3"/>
  <c r="AC85" i="3"/>
  <c r="AC93" i="3"/>
  <c r="AA87" i="3"/>
  <c r="AA103" i="3"/>
  <c r="AA100" i="3"/>
  <c r="AA99" i="3"/>
  <c r="AB88" i="3"/>
  <c r="AA101" i="3"/>
  <c r="AB83" i="3"/>
  <c r="AA102" i="3"/>
  <c r="AB95" i="3"/>
  <c r="AE90" i="3"/>
  <c r="AJ93" i="1"/>
  <c r="AJ100" i="1"/>
  <c r="AD60" i="3" s="1"/>
  <c r="AI105" i="1"/>
  <c r="AC73" i="3" s="1"/>
  <c r="AI104" i="1"/>
  <c r="AI96" i="1"/>
  <c r="AK101" i="1"/>
  <c r="AJ103" i="1"/>
  <c r="AD77" i="3" s="1"/>
  <c r="AI106" i="1"/>
  <c r="AI95" i="1"/>
  <c r="AC69" i="3" s="1"/>
  <c r="AM94" i="1"/>
  <c r="AG59" i="3" s="1"/>
  <c r="AE66" i="3" l="1"/>
  <c r="AG72" i="3"/>
  <c r="AG62" i="3"/>
  <c r="AC91" i="3"/>
  <c r="AE58" i="3"/>
  <c r="AE63" i="3"/>
  <c r="AG71" i="3"/>
  <c r="AD68" i="3"/>
  <c r="AE68" i="3" s="1"/>
  <c r="AC81" i="3"/>
  <c r="AL85" i="1"/>
  <c r="AC67" i="3"/>
  <c r="AE70" i="3"/>
  <c r="AD78" i="3"/>
  <c r="AE78" i="3" s="1"/>
  <c r="AC56" i="3"/>
  <c r="AB82" i="3"/>
  <c r="AL88" i="1"/>
  <c r="AM77" i="1"/>
  <c r="AM78" i="1"/>
  <c r="AL86" i="1"/>
  <c r="AL87" i="1"/>
  <c r="AN75" i="1"/>
  <c r="AB87" i="3"/>
  <c r="AB96" i="3"/>
  <c r="AB89" i="3"/>
  <c r="AC82" i="3"/>
  <c r="AC98" i="3"/>
  <c r="AB97" i="3"/>
  <c r="AB84" i="3"/>
  <c r="AD85" i="3"/>
  <c r="AD91" i="3"/>
  <c r="AD93" i="3"/>
  <c r="AC86" i="3"/>
  <c r="AC94" i="3"/>
  <c r="AC95" i="3"/>
  <c r="AB101" i="3"/>
  <c r="AB99" i="3"/>
  <c r="AB103" i="3"/>
  <c r="AC83" i="3"/>
  <c r="AB100" i="3"/>
  <c r="AC88" i="3"/>
  <c r="AB102" i="3"/>
  <c r="AF90" i="3"/>
  <c r="AN94" i="1"/>
  <c r="AH64" i="3" s="1"/>
  <c r="AI64" i="3" s="1"/>
  <c r="AJ64" i="3" s="1"/>
  <c r="AK64" i="3" s="1"/>
  <c r="AL64" i="3" s="1"/>
  <c r="AO94" i="1"/>
  <c r="AK100" i="1"/>
  <c r="AE60" i="3" s="1"/>
  <c r="AJ104" i="1"/>
  <c r="AJ105" i="1"/>
  <c r="AD73" i="3" s="1"/>
  <c r="AJ96" i="1"/>
  <c r="AJ106" i="1"/>
  <c r="AJ95" i="1"/>
  <c r="AD69" i="3" s="1"/>
  <c r="AL101" i="1"/>
  <c r="AK103" i="1"/>
  <c r="AE74" i="3" s="1"/>
  <c r="AK93" i="1"/>
  <c r="AD61" i="3" l="1"/>
  <c r="AE61" i="3" s="1"/>
  <c r="AH72" i="3"/>
  <c r="AI72" i="3" s="1"/>
  <c r="AJ72" i="3" s="1"/>
  <c r="AK72" i="3" s="1"/>
  <c r="AL72" i="3" s="1"/>
  <c r="AF70" i="3"/>
  <c r="AE75" i="3"/>
  <c r="AD67" i="3"/>
  <c r="AD57" i="3"/>
  <c r="AE77" i="3"/>
  <c r="AF77" i="3" s="1"/>
  <c r="AF66" i="3"/>
  <c r="AC92" i="3"/>
  <c r="AH62" i="3"/>
  <c r="AI62" i="3" s="1"/>
  <c r="AJ62" i="3" s="1"/>
  <c r="AK62" i="3" s="1"/>
  <c r="AL62" i="3" s="1"/>
  <c r="AH59" i="3"/>
  <c r="AI59" i="3" s="1"/>
  <c r="AJ59" i="3" s="1"/>
  <c r="AK59" i="3" s="1"/>
  <c r="AL59" i="3" s="1"/>
  <c r="AH71" i="3"/>
  <c r="AI71" i="3" s="1"/>
  <c r="AJ71" i="3" s="1"/>
  <c r="AK71" i="3" s="1"/>
  <c r="AL71" i="3" s="1"/>
  <c r="AD56" i="3"/>
  <c r="AE76" i="3"/>
  <c r="AF76" i="3" s="1"/>
  <c r="AM85" i="1"/>
  <c r="AO75" i="1"/>
  <c r="AP75" i="1" s="1"/>
  <c r="AM87" i="1"/>
  <c r="AN78" i="1"/>
  <c r="AM86" i="1"/>
  <c r="AN77" i="1"/>
  <c r="AM88" i="1"/>
  <c r="AE85" i="3"/>
  <c r="AE91" i="3"/>
  <c r="AE93" i="3"/>
  <c r="AC97" i="3"/>
  <c r="AC89" i="3"/>
  <c r="AD94" i="3"/>
  <c r="AC84" i="3"/>
  <c r="AD82" i="3"/>
  <c r="AD92" i="3"/>
  <c r="AD98" i="3"/>
  <c r="AC96" i="3"/>
  <c r="AC87" i="3"/>
  <c r="AC103" i="3"/>
  <c r="AD83" i="3"/>
  <c r="AD88" i="3"/>
  <c r="AC100" i="3"/>
  <c r="AC101" i="3"/>
  <c r="AC102" i="3"/>
  <c r="AC99" i="3"/>
  <c r="AD95" i="3"/>
  <c r="AG90" i="3"/>
  <c r="AL93" i="1"/>
  <c r="AF63" i="3" s="1"/>
  <c r="AK105" i="1"/>
  <c r="AE73" i="3" s="1"/>
  <c r="AK104" i="1"/>
  <c r="AK96" i="1"/>
  <c r="AL100" i="1"/>
  <c r="AF60" i="3" s="1"/>
  <c r="AM101" i="1"/>
  <c r="AL103" i="1"/>
  <c r="AF74" i="3" s="1"/>
  <c r="AK106" i="1"/>
  <c r="AK95" i="1"/>
  <c r="AE69" i="3" s="1"/>
  <c r="AE81" i="3" l="1"/>
  <c r="AG76" i="3"/>
  <c r="AE57" i="3"/>
  <c r="AF78" i="3"/>
  <c r="AE56" i="3"/>
  <c r="AD81" i="3"/>
  <c r="AE67" i="3"/>
  <c r="AF67" i="3" s="1"/>
  <c r="AF58" i="3"/>
  <c r="AG58" i="3" s="1"/>
  <c r="AF75" i="3"/>
  <c r="AD86" i="3"/>
  <c r="AP93" i="1"/>
  <c r="AQ75" i="1"/>
  <c r="AF68" i="3"/>
  <c r="AG68" i="3" s="1"/>
  <c r="AN85" i="1"/>
  <c r="AO77" i="1"/>
  <c r="AP77" i="1" s="1"/>
  <c r="AP85" i="1" s="1"/>
  <c r="AN88" i="1"/>
  <c r="AO78" i="1"/>
  <c r="AP78" i="1" s="1"/>
  <c r="AN86" i="1"/>
  <c r="AN87" i="1"/>
  <c r="AD89" i="3"/>
  <c r="AD84" i="3"/>
  <c r="AD97" i="3"/>
  <c r="AE82" i="3"/>
  <c r="AE98" i="3"/>
  <c r="AD87" i="3"/>
  <c r="AE94" i="3"/>
  <c r="AE86" i="3"/>
  <c r="AD96" i="3"/>
  <c r="AF85" i="3"/>
  <c r="AF91" i="3"/>
  <c r="AD100" i="3"/>
  <c r="AD99" i="3"/>
  <c r="AD102" i="3"/>
  <c r="AE83" i="3"/>
  <c r="AD103" i="3"/>
  <c r="AE88" i="3"/>
  <c r="AD101" i="3"/>
  <c r="AE95" i="3"/>
  <c r="AH90" i="3"/>
  <c r="AL104" i="1"/>
  <c r="AL105" i="1"/>
  <c r="AF73" i="3" s="1"/>
  <c r="AL96" i="1"/>
  <c r="AM100" i="1"/>
  <c r="AG60" i="3" s="1"/>
  <c r="AL106" i="1"/>
  <c r="AL95" i="1"/>
  <c r="AF69" i="3" s="1"/>
  <c r="AO101" i="1"/>
  <c r="AN101" i="1"/>
  <c r="AM103" i="1"/>
  <c r="AG74" i="3" s="1"/>
  <c r="AM93" i="1"/>
  <c r="AG70" i="3" s="1"/>
  <c r="AH60" i="3" l="1"/>
  <c r="AI60" i="3" s="1"/>
  <c r="AJ60" i="3" s="1"/>
  <c r="AK60" i="3" s="1"/>
  <c r="AL60" i="3" s="1"/>
  <c r="AH68" i="3"/>
  <c r="AI68" i="3" s="1"/>
  <c r="AJ68" i="3" s="1"/>
  <c r="AK68" i="3" s="1"/>
  <c r="AL68" i="3" s="1"/>
  <c r="AG66" i="3"/>
  <c r="AH66" i="3" s="1"/>
  <c r="AI66" i="3" s="1"/>
  <c r="AJ66" i="3" s="1"/>
  <c r="AK66" i="3" s="1"/>
  <c r="AL66" i="3" s="1"/>
  <c r="AF61" i="3"/>
  <c r="AG63" i="3"/>
  <c r="AF56" i="3"/>
  <c r="AF81" i="3"/>
  <c r="AQ78" i="1"/>
  <c r="AP96" i="1"/>
  <c r="AP87" i="1"/>
  <c r="AP86" i="1"/>
  <c r="AR75" i="1"/>
  <c r="AQ93" i="1"/>
  <c r="AF93" i="3"/>
  <c r="AG75" i="3"/>
  <c r="AH75" i="3" s="1"/>
  <c r="AG78" i="3"/>
  <c r="AE92" i="3"/>
  <c r="AP88" i="1"/>
  <c r="AP95" i="1"/>
  <c r="AQ77" i="1"/>
  <c r="AG77" i="3"/>
  <c r="AH77" i="3" s="1"/>
  <c r="AF57" i="3"/>
  <c r="AG57" i="3" s="1"/>
  <c r="AI90" i="3"/>
  <c r="AO88" i="1"/>
  <c r="AO85" i="1"/>
  <c r="AP103" i="1" s="1"/>
  <c r="AO87" i="1"/>
  <c r="AO86" i="1"/>
  <c r="AE96" i="3"/>
  <c r="AF94" i="3"/>
  <c r="AF86" i="3"/>
  <c r="AE97" i="3"/>
  <c r="AE84" i="3"/>
  <c r="AG85" i="3"/>
  <c r="AG93" i="3"/>
  <c r="AF92" i="3"/>
  <c r="AF98" i="3"/>
  <c r="AE87" i="3"/>
  <c r="AE89" i="3"/>
  <c r="AF83" i="3"/>
  <c r="AF95" i="3"/>
  <c r="AE103" i="3"/>
  <c r="AE99" i="3"/>
  <c r="AE100" i="3"/>
  <c r="AE101" i="3"/>
  <c r="AE102" i="3"/>
  <c r="AF88" i="3"/>
  <c r="AM106" i="1"/>
  <c r="AM95" i="1"/>
  <c r="AG69" i="3" s="1"/>
  <c r="AN100" i="1"/>
  <c r="AO100" i="1"/>
  <c r="AN103" i="1"/>
  <c r="AH76" i="3" s="1"/>
  <c r="AN93" i="1"/>
  <c r="AH70" i="3" s="1"/>
  <c r="AM104" i="1"/>
  <c r="AM105" i="1"/>
  <c r="AG73" i="3" s="1"/>
  <c r="AM96" i="1"/>
  <c r="AQ96" i="1" l="1"/>
  <c r="AQ86" i="1"/>
  <c r="AQ104" i="1" s="1"/>
  <c r="AQ87" i="1"/>
  <c r="AQ105" i="1" s="1"/>
  <c r="AR78" i="1"/>
  <c r="AG56" i="3"/>
  <c r="AH74" i="3"/>
  <c r="AQ85" i="1"/>
  <c r="AQ103" i="1" s="1"/>
  <c r="AG67" i="3"/>
  <c r="AG91" i="3"/>
  <c r="AH63" i="3"/>
  <c r="AF82" i="3"/>
  <c r="AR77" i="1"/>
  <c r="AQ95" i="1"/>
  <c r="AQ88" i="1"/>
  <c r="AQ106" i="1" s="1"/>
  <c r="AR93" i="1"/>
  <c r="AR85" i="1"/>
  <c r="AR103" i="1" s="1"/>
  <c r="AP106" i="1"/>
  <c r="AP104" i="1"/>
  <c r="AP105" i="1"/>
  <c r="AH58" i="3"/>
  <c r="AG81" i="3"/>
  <c r="AH78" i="3"/>
  <c r="AG61" i="3"/>
  <c r="AH61" i="3" s="1"/>
  <c r="AJ90" i="3"/>
  <c r="AF87" i="3"/>
  <c r="AF84" i="3"/>
  <c r="AH85" i="3"/>
  <c r="AH91" i="3"/>
  <c r="AH93" i="3"/>
  <c r="AF97" i="3"/>
  <c r="AG82" i="3"/>
  <c r="AG92" i="3"/>
  <c r="AG98" i="3"/>
  <c r="AG94" i="3"/>
  <c r="AF89" i="3"/>
  <c r="AF96" i="3"/>
  <c r="AF103" i="3"/>
  <c r="AG88" i="3"/>
  <c r="AG83" i="3"/>
  <c r="AF99" i="3"/>
  <c r="AF102" i="3"/>
  <c r="AG95" i="3"/>
  <c r="AF101" i="3"/>
  <c r="AF100" i="3"/>
  <c r="AO93" i="1"/>
  <c r="AI70" i="3" s="1"/>
  <c r="AJ70" i="3" s="1"/>
  <c r="AK70" i="3" s="1"/>
  <c r="AL70" i="3" s="1"/>
  <c r="AN105" i="1"/>
  <c r="AH73" i="3" s="1"/>
  <c r="AN104" i="1"/>
  <c r="AN96" i="1"/>
  <c r="AN106" i="1"/>
  <c r="AN95" i="1"/>
  <c r="AH69" i="3" s="1"/>
  <c r="AH67" i="3" l="1"/>
  <c r="AH57" i="3"/>
  <c r="AI74" i="3"/>
  <c r="AJ74" i="3" s="1"/>
  <c r="AK74" i="3" s="1"/>
  <c r="AL74" i="3" s="1"/>
  <c r="AH56" i="3"/>
  <c r="AI56" i="3" s="1"/>
  <c r="AJ56" i="3" s="1"/>
  <c r="AK56" i="3" s="1"/>
  <c r="AL56" i="3" s="1"/>
  <c r="AI58" i="3"/>
  <c r="AJ58" i="3" s="1"/>
  <c r="AK58" i="3" s="1"/>
  <c r="AL58" i="3" s="1"/>
  <c r="AR95" i="1"/>
  <c r="AR88" i="1"/>
  <c r="AR106" i="1" s="1"/>
  <c r="AR96" i="1"/>
  <c r="AR86" i="1"/>
  <c r="AR104" i="1" s="1"/>
  <c r="AR87" i="1"/>
  <c r="AR105" i="1" s="1"/>
  <c r="AG86" i="3"/>
  <c r="AI63" i="3"/>
  <c r="AJ63" i="3" s="1"/>
  <c r="AK63" i="3" s="1"/>
  <c r="AL63" i="3" s="1"/>
  <c r="AL90" i="3"/>
  <c r="AK90" i="3"/>
  <c r="AG96" i="3"/>
  <c r="AG84" i="3"/>
  <c r="AG97" i="3"/>
  <c r="AH82" i="3"/>
  <c r="AH92" i="3"/>
  <c r="AH98" i="3"/>
  <c r="AH86" i="3"/>
  <c r="AH94" i="3"/>
  <c r="AG89" i="3"/>
  <c r="AG87" i="3"/>
  <c r="AG99" i="3"/>
  <c r="AG101" i="3"/>
  <c r="AH95" i="3"/>
  <c r="AH83" i="3"/>
  <c r="AH88" i="3"/>
  <c r="AG103" i="3"/>
  <c r="AG100" i="3"/>
  <c r="AG102" i="3"/>
  <c r="AO104" i="1"/>
  <c r="AO96" i="1"/>
  <c r="AO105" i="1"/>
  <c r="AI73" i="3" s="1"/>
  <c r="AJ73" i="3" s="1"/>
  <c r="AK73" i="3" s="1"/>
  <c r="AL73" i="3" s="1"/>
  <c r="AO95" i="1"/>
  <c r="AI61" i="3" s="1"/>
  <c r="AJ61" i="3" s="1"/>
  <c r="AK61" i="3" s="1"/>
  <c r="AL61" i="3" s="1"/>
  <c r="AO106" i="1"/>
  <c r="AO103" i="1"/>
  <c r="AI78" i="3" s="1"/>
  <c r="AJ78" i="3" s="1"/>
  <c r="AK78" i="3" s="1"/>
  <c r="AL78" i="3" s="1"/>
  <c r="AH81" i="3" l="1"/>
  <c r="AI57" i="3"/>
  <c r="AJ57" i="3" s="1"/>
  <c r="AK57" i="3" s="1"/>
  <c r="AL57" i="3" s="1"/>
  <c r="AI76" i="3"/>
  <c r="AJ76" i="3" s="1"/>
  <c r="AK76" i="3" s="1"/>
  <c r="AL76" i="3" s="1"/>
  <c r="AI77" i="3"/>
  <c r="AJ77" i="3" s="1"/>
  <c r="AK77" i="3" s="1"/>
  <c r="AL77" i="3" s="1"/>
  <c r="AI75" i="3"/>
  <c r="AJ75" i="3" s="1"/>
  <c r="AK75" i="3" s="1"/>
  <c r="AL75" i="3" s="1"/>
  <c r="AI67" i="3"/>
  <c r="AJ67" i="3" s="1"/>
  <c r="AK67" i="3" s="1"/>
  <c r="AL67" i="3" s="1"/>
  <c r="AI69" i="3"/>
  <c r="AJ69" i="3" s="1"/>
  <c r="AK69" i="3" s="1"/>
  <c r="AL69" i="3" s="1"/>
  <c r="AI88" i="3"/>
  <c r="AI85" i="3"/>
  <c r="AI91" i="3"/>
  <c r="AI93" i="3"/>
  <c r="AI83" i="3"/>
  <c r="AI95" i="3"/>
  <c r="AI81" i="3"/>
  <c r="AH87" i="3"/>
  <c r="AH97" i="3"/>
  <c r="AH84" i="3"/>
  <c r="AH96" i="3"/>
  <c r="AH89" i="3"/>
  <c r="AH102" i="3"/>
  <c r="AH99" i="3"/>
  <c r="AH100" i="3"/>
  <c r="AH103" i="3"/>
  <c r="AH101" i="3"/>
  <c r="AI96" i="3" l="1"/>
  <c r="AJ93" i="3"/>
  <c r="AI98" i="3"/>
  <c r="AI87" i="3"/>
  <c r="AI92" i="3"/>
  <c r="AJ91" i="3"/>
  <c r="AI99" i="3"/>
  <c r="AI103" i="3"/>
  <c r="AI89" i="3"/>
  <c r="AI82" i="3"/>
  <c r="AJ95" i="3"/>
  <c r="AJ85" i="3"/>
  <c r="AI97" i="3"/>
  <c r="AI102" i="3"/>
  <c r="AI100" i="3"/>
  <c r="AI86" i="3"/>
  <c r="AI84" i="3"/>
  <c r="AI101" i="3"/>
  <c r="AI94" i="3"/>
  <c r="AJ83" i="3"/>
  <c r="AJ88" i="3"/>
  <c r="AJ81" i="3"/>
  <c r="AJ87" i="3" l="1"/>
  <c r="AL83" i="3"/>
  <c r="AK83" i="3"/>
  <c r="AL85" i="3"/>
  <c r="AK85" i="3"/>
  <c r="AJ94" i="3"/>
  <c r="AJ100" i="3"/>
  <c r="AJ99" i="3"/>
  <c r="AJ98" i="3"/>
  <c r="AJ86" i="3"/>
  <c r="AL95" i="3"/>
  <c r="AK95" i="3"/>
  <c r="AJ103" i="3"/>
  <c r="AJ101" i="3"/>
  <c r="AJ102" i="3"/>
  <c r="AJ82" i="3"/>
  <c r="AL91" i="3"/>
  <c r="AK91" i="3"/>
  <c r="AL93" i="3"/>
  <c r="AK93" i="3"/>
  <c r="AJ84" i="3"/>
  <c r="AJ97" i="3"/>
  <c r="AJ89" i="3"/>
  <c r="AJ92" i="3"/>
  <c r="AJ96" i="3"/>
  <c r="AL88" i="3"/>
  <c r="AK88" i="3"/>
  <c r="AL81" i="3"/>
  <c r="AK81" i="3"/>
  <c r="AL96" i="3" l="1"/>
  <c r="AK96" i="3"/>
  <c r="AL84" i="3"/>
  <c r="AK84" i="3"/>
  <c r="AL102" i="3"/>
  <c r="AK102" i="3"/>
  <c r="AL86" i="3"/>
  <c r="AK86" i="3"/>
  <c r="AL94" i="3"/>
  <c r="AK94" i="3"/>
  <c r="AL92" i="3"/>
  <c r="AK92" i="3"/>
  <c r="AL101" i="3"/>
  <c r="AK101" i="3"/>
  <c r="AL98" i="3"/>
  <c r="AK98" i="3"/>
  <c r="AL89" i="3"/>
  <c r="AK89" i="3"/>
  <c r="AL103" i="3"/>
  <c r="AK103" i="3"/>
  <c r="AL99" i="3"/>
  <c r="AK99" i="3"/>
  <c r="AL97" i="3"/>
  <c r="AK97" i="3"/>
  <c r="AL82" i="3"/>
  <c r="AK82" i="3"/>
  <c r="AL100" i="3"/>
  <c r="AK100" i="3"/>
  <c r="AL87" i="3"/>
  <c r="AK8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tc={45E5BDF6-7AAC-4F81-975D-50BAEC4C8BD1}</author>
  </authors>
  <commentList>
    <comment ref="K75" authorId="0" shapeId="0" xr:uid="{45E5BDF6-7AAC-4F81-975D-50BAEC4C8BD1}">
      <text>
        <t>[Threaded comment]
Your version of Excel allows you to read this threaded comment; however, any edits to it will get removed if the file is opened in a newer version of Excel. Learn more: https://go.microsoft.com/fwlink/?linkid=870924
Comment:
    2021 actuals from Infometrics Small Area Framework</t>
      </text>
    </comment>
  </commentList>
</comments>
</file>

<file path=xl/sharedStrings.xml><?xml version="1.0" encoding="utf-8"?>
<sst xmlns="http://schemas.openxmlformats.org/spreadsheetml/2006/main" count="435" uniqueCount="85">
  <si>
    <t>Low</t>
  </si>
  <si>
    <t>1) Bring in Infometrics household projections</t>
  </si>
  <si>
    <t>Number of households</t>
  </si>
  <si>
    <t>Dargaville</t>
  </si>
  <si>
    <t>Kaipara Coastal</t>
  </si>
  <si>
    <t>Kaiwaka</t>
  </si>
  <si>
    <t>Mangawhai</t>
  </si>
  <si>
    <t>Mangawhai Heads</t>
  </si>
  <si>
    <t>Mangawhai Rural</t>
  </si>
  <si>
    <t>Maungaru</t>
  </si>
  <si>
    <t>Maungaturoto</t>
  </si>
  <si>
    <t>Otamatea (Kaipara district)</t>
  </si>
  <si>
    <t>Ruawai-Matakohe</t>
  </si>
  <si>
    <t>2) Derive number of households in rating units which are a combination of multiple SA2 areas</t>
  </si>
  <si>
    <t>Districtwide</t>
  </si>
  <si>
    <t>Mangawhai Total</t>
  </si>
  <si>
    <t>Mangawhai Urban</t>
  </si>
  <si>
    <t>Roading East</t>
  </si>
  <si>
    <t>3) Derive household growth rate</t>
  </si>
  <si>
    <t>Household growth rate</t>
  </si>
  <si>
    <t>4) Estimate household growth for each area, and total positive household growth</t>
  </si>
  <si>
    <t>Houshold growth number</t>
  </si>
  <si>
    <t>Total growth</t>
  </si>
  <si>
    <t>5) Estimate each area's share of the district's household growth</t>
  </si>
  <si>
    <t>Household growth share</t>
  </si>
  <si>
    <t>6) Bring in Infometrics forecast of Kaipara's employment growth</t>
  </si>
  <si>
    <t>Kaipara District Total employment</t>
  </si>
  <si>
    <t>Growth</t>
  </si>
  <si>
    <t>7) Use shares of household growth to apportion employment growth to SA2 areas, and derived rating unit areas</t>
  </si>
  <si>
    <t>Employment</t>
  </si>
  <si>
    <t>8) Derive employment growth rate for SA2s and rating unit areas</t>
  </si>
  <si>
    <t>Employment growth rate</t>
  </si>
  <si>
    <t>9) Bring in rating units - total and residential split from Christine Toms</t>
  </si>
  <si>
    <t>Total rating units</t>
  </si>
  <si>
    <t>From Christine Toms/actual from RID</t>
  </si>
  <si>
    <t>10) Apply residential share of rating units to the total number of rating units (because residential+other did not equal total)</t>
  </si>
  <si>
    <t>Rating area</t>
  </si>
  <si>
    <t>Residential</t>
  </si>
  <si>
    <t>Other</t>
  </si>
  <si>
    <t>Residential %</t>
  </si>
  <si>
    <t>Notes on residential/other split</t>
  </si>
  <si>
    <t>Relation to SA2 areas</t>
  </si>
  <si>
    <t>11) Where no residential split is availabe, make assumption (described in notes column)</t>
  </si>
  <si>
    <t>Mangawhai (Harbour restoration)</t>
  </si>
  <si>
    <t>Mangawhai Total (Mangawhai, Mangawhai Heads, Mangawhai Rural)</t>
  </si>
  <si>
    <t>Mangawhai stormwater</t>
  </si>
  <si>
    <t>Mangawhai Urban (Mangawhai and Mangawhai Heads)</t>
  </si>
  <si>
    <t>Dargaville stormwater</t>
  </si>
  <si>
    <t>Te Kopuru stormwater</t>
  </si>
  <si>
    <t>Maungaturoto stormwater</t>
  </si>
  <si>
    <t>Assume split same as Maungaturoto wastewater</t>
  </si>
  <si>
    <t>Kaiwaka stormwater</t>
  </si>
  <si>
    <t>Baylys Beach stormwater</t>
  </si>
  <si>
    <t>Dargaville/Baylys water supply</t>
  </si>
  <si>
    <t>Assume split same as Dargaville wastewater</t>
  </si>
  <si>
    <t>Glinks Gully water supply</t>
  </si>
  <si>
    <t>Assume same split as Baylys stormwater</t>
  </si>
  <si>
    <t>Ruawai water supply</t>
  </si>
  <si>
    <t>Maungaturoto water supply</t>
  </si>
  <si>
    <t>Mangawhai water supply</t>
  </si>
  <si>
    <t>Assume split same as Mangawhai wastewater</t>
  </si>
  <si>
    <t>Maungaturoto wastewater</t>
  </si>
  <si>
    <t>Kaiwaka wastewater</t>
  </si>
  <si>
    <t>Dargaville wastewater</t>
  </si>
  <si>
    <t>Te Kopuru wastewater</t>
  </si>
  <si>
    <t>Glinks Gully wastewater</t>
  </si>
  <si>
    <t>Mangawhai wastewater</t>
  </si>
  <si>
    <t>District</t>
  </si>
  <si>
    <t>Whole district</t>
  </si>
  <si>
    <t>District stormwater</t>
  </si>
  <si>
    <t>Assume average split of other stormwater rating areas</t>
  </si>
  <si>
    <t>Not clear which area this covers, but assumed to grow at rate of whole district</t>
  </si>
  <si>
    <t>Assume split same as districtwide rate</t>
  </si>
  <si>
    <t>Kaiwaka and all parts of Mangawhai</t>
  </si>
  <si>
    <t>Community (new)</t>
  </si>
  <si>
    <t>Solid waste (new)</t>
  </si>
  <si>
    <t>12) Grow residential rating units by the relevant rate of household growth in other worksheet</t>
  </si>
  <si>
    <t>Residential rating units</t>
  </si>
  <si>
    <t>Area</t>
  </si>
  <si>
    <t>13) Growth Other rating units by rate of emplyment growth from other worksheet</t>
  </si>
  <si>
    <t>Other rating units</t>
  </si>
  <si>
    <t>14) Add together residential and other rating units to derive a total rating unit forecast</t>
  </si>
  <si>
    <t>Residential/other split</t>
  </si>
  <si>
    <t>From KDC data</t>
  </si>
  <si>
    <t>Rating area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</si>
</sst>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i/>
      <sz val="7.5"/>
      <color indexed="8"/>
      <name val="Segoe UI"/>
      <family val="2"/>
    </font>
    <font>
      <sz val="9"/>
      <color indexed="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1" applyNumberFormat="1" applyFont="1"/>
    <xf numFmtId="0" fontId="2" fillId="0" borderId="0" xfId="0" applyFont="1"/>
    <xf numFmtId="9" fontId="0" fillId="0" borderId="0" xfId="2" applyFont="1"/>
    <xf numFmtId="164" fontId="0" fillId="0" borderId="0" xfId="0" applyNumberFormat="1"/>
    <xf numFmtId="164" fontId="0" fillId="0" borderId="0" xfId="1" applyNumberFormat="1" applyFont="1" applyFill="1"/>
    <xf numFmtId="9" fontId="0" fillId="0" borderId="0" xfId="0" applyNumberFormat="1"/>
    <xf numFmtId="164" fontId="3" fillId="0" borderId="0" xfId="1" applyNumberFormat="1" applyFont="1"/>
    <xf numFmtId="0" fontId="4" fillId="0" borderId="0" xfId="0" applyFont="1"/>
    <xf numFmtId="0" fontId="5" fillId="0" borderId="0" xfId="0" applyFont="1"/>
    <xf numFmtId="0" fontId="3" fillId="0" borderId="0" xfId="0" applyFont="1"/>
    <xf numFmtId="165" fontId="0" fillId="0" borderId="0" xfId="2" applyNumberFormat="1" applyFont="1"/>
    <xf numFmtId="10" fontId="0" fillId="0" borderId="0" xfId="2" applyNumberFormat="1" applyFont="1"/>
    <xf numFmtId="164" fontId="0" fillId="0" borderId="0" xfId="2" applyNumberFormat="1" applyFont="1"/>
    <xf numFmtId="9" fontId="3" fillId="0" borderId="0" xfId="2" applyFont="1"/>
    <xf numFmtId="9" fontId="3" fillId="0" borderId="0" xfId="2" applyFont="1" applyFill="1"/>
    <xf numFmtId="164" fontId="3" fillId="0" borderId="0" xfId="1" applyNumberFormat="1" applyFont="1" applyFill="1"/>
    <xf numFmtId="1" fontId="0" fillId="0" borderId="0" xfId="2" applyNumberFormat="1" applyFont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7" fillId="2" borderId="1" xfId="0" applyFont="1" applyFill="1" applyBorder="1"/>
    <xf numFmtId="0" fontId="9" fillId="2" borderId="0" xfId="0" applyFont="1" applyFill="1"/>
    <xf numFmtId="0" fontId="10" fillId="2" borderId="0" xfId="0" applyFont="1" applyFill="1"/>
    <xf numFmtId="0" fontId="8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165" fontId="7" fillId="2" borderId="0" xfId="2" applyNumberFormat="1" applyFont="1" applyFill="1" applyAlignment="1">
      <alignment horizontal="left"/>
    </xf>
    <xf numFmtId="0" fontId="2" fillId="3" borderId="0" xfId="0" applyFont="1" applyFill="1"/>
    <xf numFmtId="0" fontId="0" fillId="4" borderId="0" xfId="0" applyFill="1"/>
    <xf numFmtId="164" fontId="0" fillId="5" borderId="0" xfId="1" applyNumberFormat="1" applyFont="1" applyFill="1"/>
    <xf numFmtId="0" fontId="2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ck Brunsdon" id="{E90CB10E-5D9E-4553-8D11-C621CDAE4734}" userId="S::nickb@infometrics.co.nz::cdc11566-55ab-4be0-8236-68a5b76f9fb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75" dT="2023-01-18T18:02:24.83" personId="{E90CB10E-5D9E-4553-8D11-C621CDAE4734}" id="{45E5BDF6-7AAC-4F81-975D-50BAEC4C8BD1}">
    <text>2021 actuals from Infometrics Small Area Framework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73989-B3BF-4190-AB8E-1340ED0ECDAA}">
  <dimension ref="A1:BK107"/>
  <sheetViews>
    <sheetView tabSelected="1" zoomScale="55" zoomScaleNormal="55" workbookViewId="0">
      <selection activeCell="H4" sqref="H4"/>
    </sheetView>
  </sheetViews>
  <sheetFormatPr defaultRowHeight="14.45"/>
  <cols>
    <col min="1" max="1" width="44.85546875" customWidth="1"/>
    <col min="2" max="2" width="31.7109375" bestFit="1" customWidth="1"/>
    <col min="3" max="3" width="9.5703125" bestFit="1" customWidth="1"/>
    <col min="4" max="4" width="11.28515625" bestFit="1" customWidth="1"/>
    <col min="5" max="5" width="9.7109375" bestFit="1" customWidth="1"/>
    <col min="6" max="6" width="12.85546875" bestFit="1" customWidth="1"/>
    <col min="7" max="40" width="9.7109375" bestFit="1" customWidth="1"/>
    <col min="41" max="41" width="9.5703125" bestFit="1" customWidth="1"/>
  </cols>
  <sheetData>
    <row r="1" spans="1:63">
      <c r="B1" s="28" t="s">
        <v>0</v>
      </c>
    </row>
    <row r="2" spans="1:63">
      <c r="A2" t="s">
        <v>1</v>
      </c>
      <c r="B2" s="2" t="s">
        <v>2</v>
      </c>
    </row>
    <row r="3" spans="1:63">
      <c r="C3">
        <v>2013</v>
      </c>
      <c r="D3">
        <v>2014</v>
      </c>
      <c r="E3">
        <v>2015</v>
      </c>
      <c r="F3">
        <v>2016</v>
      </c>
      <c r="G3">
        <v>2017</v>
      </c>
      <c r="H3">
        <v>2018</v>
      </c>
      <c r="I3">
        <v>2019</v>
      </c>
      <c r="J3">
        <v>2020</v>
      </c>
      <c r="K3">
        <v>2021</v>
      </c>
      <c r="L3">
        <v>2022</v>
      </c>
      <c r="M3">
        <v>2023</v>
      </c>
      <c r="N3">
        <v>2024</v>
      </c>
      <c r="O3">
        <v>2025</v>
      </c>
      <c r="P3">
        <v>2026</v>
      </c>
      <c r="Q3">
        <v>2027</v>
      </c>
      <c r="R3">
        <v>2028</v>
      </c>
      <c r="S3">
        <v>2029</v>
      </c>
      <c r="T3">
        <v>2030</v>
      </c>
      <c r="U3">
        <v>2031</v>
      </c>
      <c r="V3">
        <v>2032</v>
      </c>
      <c r="W3">
        <v>2033</v>
      </c>
      <c r="X3">
        <v>2034</v>
      </c>
      <c r="Y3">
        <v>2035</v>
      </c>
      <c r="Z3">
        <v>2036</v>
      </c>
      <c r="AA3">
        <v>2037</v>
      </c>
      <c r="AB3">
        <v>2038</v>
      </c>
      <c r="AC3">
        <v>2039</v>
      </c>
      <c r="AD3">
        <v>2040</v>
      </c>
      <c r="AE3">
        <v>2041</v>
      </c>
      <c r="AF3">
        <v>2042</v>
      </c>
      <c r="AG3">
        <v>2043</v>
      </c>
      <c r="AH3">
        <v>2044</v>
      </c>
      <c r="AI3">
        <v>2045</v>
      </c>
      <c r="AJ3">
        <v>2046</v>
      </c>
      <c r="AK3">
        <v>2047</v>
      </c>
      <c r="AL3">
        <v>2048</v>
      </c>
      <c r="AM3">
        <v>2049</v>
      </c>
      <c r="AN3">
        <v>2050</v>
      </c>
      <c r="AO3">
        <v>2051</v>
      </c>
      <c r="AP3">
        <v>2052</v>
      </c>
      <c r="AQ3">
        <v>2053</v>
      </c>
      <c r="AR3">
        <v>2054</v>
      </c>
    </row>
    <row r="4" spans="1:63">
      <c r="B4" s="8" t="s">
        <v>3</v>
      </c>
      <c r="C4" s="1"/>
      <c r="D4" s="1"/>
      <c r="E4" s="1"/>
      <c r="F4" s="1"/>
      <c r="G4" s="1"/>
      <c r="H4" s="1">
        <v>1970</v>
      </c>
      <c r="I4" s="1">
        <v>2001</v>
      </c>
      <c r="J4" s="1">
        <v>2029</v>
      </c>
      <c r="K4" s="1">
        <v>2069</v>
      </c>
      <c r="L4" s="1">
        <v>2100</v>
      </c>
      <c r="M4" s="1">
        <v>2142</v>
      </c>
      <c r="N4" s="1">
        <v>2149</v>
      </c>
      <c r="O4" s="1">
        <v>2155</v>
      </c>
      <c r="P4" s="1">
        <v>2158</v>
      </c>
      <c r="Q4" s="1">
        <v>2160</v>
      </c>
      <c r="R4" s="1">
        <v>2159</v>
      </c>
      <c r="S4" s="1">
        <v>2164</v>
      </c>
      <c r="T4" s="1">
        <v>2168</v>
      </c>
      <c r="U4" s="1">
        <v>2170</v>
      </c>
      <c r="V4" s="1">
        <v>2172</v>
      </c>
      <c r="W4" s="1">
        <v>2173</v>
      </c>
      <c r="X4" s="1">
        <v>2178</v>
      </c>
      <c r="Y4" s="1">
        <v>2182</v>
      </c>
      <c r="Z4" s="1">
        <v>2186</v>
      </c>
      <c r="AA4" s="1">
        <v>2189</v>
      </c>
      <c r="AB4" s="1">
        <v>2190</v>
      </c>
      <c r="AC4" s="1">
        <v>2195</v>
      </c>
      <c r="AD4" s="1">
        <v>2198</v>
      </c>
      <c r="AE4" s="1">
        <v>2200</v>
      </c>
      <c r="AF4" s="1">
        <v>2202</v>
      </c>
      <c r="AG4" s="1">
        <v>2202</v>
      </c>
      <c r="AH4" s="1">
        <v>2205</v>
      </c>
      <c r="AI4" s="1">
        <v>2206</v>
      </c>
      <c r="AJ4" s="1">
        <v>2207</v>
      </c>
      <c r="AK4" s="1">
        <v>2207</v>
      </c>
      <c r="AL4" s="1">
        <v>2208</v>
      </c>
      <c r="AM4" s="1">
        <v>2209</v>
      </c>
      <c r="AN4" s="1">
        <v>2210</v>
      </c>
      <c r="AO4" s="1">
        <v>2211</v>
      </c>
      <c r="AP4" s="1">
        <v>2213</v>
      </c>
      <c r="AQ4" s="1">
        <v>2214</v>
      </c>
      <c r="AR4" s="1">
        <v>2213</v>
      </c>
      <c r="AS4">
        <v>2212</v>
      </c>
      <c r="AT4">
        <v>2211</v>
      </c>
      <c r="AU4">
        <v>2211</v>
      </c>
      <c r="AV4">
        <v>2212</v>
      </c>
      <c r="AW4">
        <v>2211</v>
      </c>
      <c r="AX4">
        <v>2210</v>
      </c>
      <c r="AY4">
        <v>2211</v>
      </c>
      <c r="AZ4">
        <v>2213</v>
      </c>
      <c r="BA4">
        <v>2216</v>
      </c>
      <c r="BB4">
        <v>2214</v>
      </c>
      <c r="BC4">
        <v>2214</v>
      </c>
      <c r="BD4">
        <v>2214</v>
      </c>
      <c r="BE4">
        <v>2216</v>
      </c>
      <c r="BF4">
        <v>2218</v>
      </c>
      <c r="BG4">
        <v>2218</v>
      </c>
      <c r="BH4">
        <v>2219</v>
      </c>
      <c r="BI4">
        <v>2219</v>
      </c>
      <c r="BJ4">
        <v>2221</v>
      </c>
      <c r="BK4">
        <v>2223</v>
      </c>
    </row>
    <row r="5" spans="1:63">
      <c r="B5" s="8" t="s">
        <v>4</v>
      </c>
      <c r="C5" s="1"/>
      <c r="D5" s="1"/>
      <c r="E5" s="1"/>
      <c r="F5" s="1"/>
      <c r="G5" s="1"/>
      <c r="H5" s="1">
        <v>1528</v>
      </c>
      <c r="I5" s="1">
        <v>1550</v>
      </c>
      <c r="J5" s="1">
        <v>1595</v>
      </c>
      <c r="K5" s="1">
        <v>1641</v>
      </c>
      <c r="L5" s="1">
        <v>1726</v>
      </c>
      <c r="M5" s="1">
        <v>1813</v>
      </c>
      <c r="N5" s="1">
        <v>1814</v>
      </c>
      <c r="O5" s="1">
        <v>1815</v>
      </c>
      <c r="P5" s="1">
        <v>1816</v>
      </c>
      <c r="Q5" s="1">
        <v>1817</v>
      </c>
      <c r="R5" s="1">
        <v>1817</v>
      </c>
      <c r="S5" s="1">
        <v>1819</v>
      </c>
      <c r="T5" s="1">
        <v>1820</v>
      </c>
      <c r="U5" s="1">
        <v>1821</v>
      </c>
      <c r="V5" s="1">
        <v>1821</v>
      </c>
      <c r="W5" s="1">
        <v>1820</v>
      </c>
      <c r="X5" s="1">
        <v>1820</v>
      </c>
      <c r="Y5" s="1">
        <v>1819</v>
      </c>
      <c r="Z5" s="1">
        <v>1818</v>
      </c>
      <c r="AA5" s="1">
        <v>1817</v>
      </c>
      <c r="AB5" s="1">
        <v>1814</v>
      </c>
      <c r="AC5" s="1">
        <v>1810</v>
      </c>
      <c r="AD5" s="1">
        <v>1806</v>
      </c>
      <c r="AE5" s="1">
        <v>1800</v>
      </c>
      <c r="AF5" s="1">
        <v>1793</v>
      </c>
      <c r="AG5" s="1">
        <v>1785</v>
      </c>
      <c r="AH5" s="1">
        <v>1779</v>
      </c>
      <c r="AI5" s="1">
        <v>1772</v>
      </c>
      <c r="AJ5" s="1">
        <v>1764</v>
      </c>
      <c r="AK5" s="1">
        <v>1756</v>
      </c>
      <c r="AL5" s="1">
        <v>1746</v>
      </c>
      <c r="AM5" s="1">
        <v>1738</v>
      </c>
      <c r="AN5" s="1">
        <v>1729</v>
      </c>
      <c r="AO5" s="1">
        <v>1721</v>
      </c>
      <c r="AP5" s="1">
        <v>1711</v>
      </c>
      <c r="AQ5" s="1">
        <v>1701</v>
      </c>
      <c r="AR5" s="1">
        <v>1691</v>
      </c>
      <c r="AS5">
        <v>1682</v>
      </c>
      <c r="AT5">
        <v>1673</v>
      </c>
      <c r="AU5">
        <v>1663</v>
      </c>
      <c r="AV5">
        <v>1654</v>
      </c>
      <c r="AW5">
        <v>1647</v>
      </c>
      <c r="AX5">
        <v>1641</v>
      </c>
      <c r="AY5">
        <v>1635</v>
      </c>
      <c r="AZ5">
        <v>1630</v>
      </c>
      <c r="BA5">
        <v>1625</v>
      </c>
      <c r="BB5">
        <v>1624</v>
      </c>
      <c r="BC5">
        <v>1623</v>
      </c>
      <c r="BD5">
        <v>1623</v>
      </c>
      <c r="BE5">
        <v>1623</v>
      </c>
      <c r="BF5">
        <v>1624</v>
      </c>
      <c r="BG5">
        <v>1627</v>
      </c>
      <c r="BH5">
        <v>1630</v>
      </c>
      <c r="BI5">
        <v>1633</v>
      </c>
      <c r="BJ5">
        <v>1636</v>
      </c>
      <c r="BK5">
        <v>1640</v>
      </c>
    </row>
    <row r="6" spans="1:63">
      <c r="B6" s="8" t="s">
        <v>5</v>
      </c>
      <c r="C6" s="1"/>
      <c r="D6" s="1"/>
      <c r="E6" s="1"/>
      <c r="F6" s="1"/>
      <c r="G6" s="1"/>
      <c r="H6" s="1">
        <v>889</v>
      </c>
      <c r="I6" s="1">
        <v>909</v>
      </c>
      <c r="J6" s="1">
        <v>968</v>
      </c>
      <c r="K6" s="1">
        <v>1023</v>
      </c>
      <c r="L6" s="1">
        <v>1058</v>
      </c>
      <c r="M6" s="1">
        <v>1099</v>
      </c>
      <c r="N6" s="1">
        <v>1111</v>
      </c>
      <c r="O6" s="1">
        <v>1123</v>
      </c>
      <c r="P6" s="1">
        <v>1135</v>
      </c>
      <c r="Q6" s="1">
        <v>1148</v>
      </c>
      <c r="R6" s="1">
        <v>1160</v>
      </c>
      <c r="S6" s="1">
        <v>1170</v>
      </c>
      <c r="T6" s="1">
        <v>1180</v>
      </c>
      <c r="U6" s="1">
        <v>1189</v>
      </c>
      <c r="V6" s="1">
        <v>1199</v>
      </c>
      <c r="W6" s="1">
        <v>1209</v>
      </c>
      <c r="X6" s="1">
        <v>1217</v>
      </c>
      <c r="Y6" s="1">
        <v>1226</v>
      </c>
      <c r="Z6" s="1">
        <v>1234</v>
      </c>
      <c r="AA6" s="1">
        <v>1241</v>
      </c>
      <c r="AB6" s="1">
        <v>1249</v>
      </c>
      <c r="AC6" s="1">
        <v>1252</v>
      </c>
      <c r="AD6" s="1">
        <v>1255</v>
      </c>
      <c r="AE6" s="1">
        <v>1257</v>
      </c>
      <c r="AF6" s="1">
        <v>1259</v>
      </c>
      <c r="AG6" s="1">
        <v>1260</v>
      </c>
      <c r="AH6" s="1">
        <v>1259</v>
      </c>
      <c r="AI6" s="1">
        <v>1259</v>
      </c>
      <c r="AJ6" s="1">
        <v>1257</v>
      </c>
      <c r="AK6" s="1">
        <v>1255</v>
      </c>
      <c r="AL6" s="1">
        <v>1252</v>
      </c>
      <c r="AM6" s="1">
        <v>1249</v>
      </c>
      <c r="AN6" s="1">
        <v>1245</v>
      </c>
      <c r="AO6" s="1">
        <v>1241</v>
      </c>
      <c r="AP6" s="1">
        <v>1236</v>
      </c>
      <c r="AQ6" s="1">
        <v>1232</v>
      </c>
      <c r="AR6" s="1">
        <v>1227</v>
      </c>
      <c r="AS6">
        <v>1221</v>
      </c>
      <c r="AT6">
        <v>1216</v>
      </c>
      <c r="AU6">
        <v>1210</v>
      </c>
      <c r="AV6">
        <v>1205</v>
      </c>
      <c r="AW6">
        <v>1201</v>
      </c>
      <c r="AX6">
        <v>1198</v>
      </c>
      <c r="AY6">
        <v>1195</v>
      </c>
      <c r="AZ6">
        <v>1193</v>
      </c>
      <c r="BA6">
        <v>1190</v>
      </c>
      <c r="BB6">
        <v>1189</v>
      </c>
      <c r="BC6">
        <v>1188</v>
      </c>
      <c r="BD6">
        <v>1188</v>
      </c>
      <c r="BE6">
        <v>1187</v>
      </c>
      <c r="BF6">
        <v>1187</v>
      </c>
      <c r="BG6">
        <v>1187</v>
      </c>
      <c r="BH6">
        <v>1187</v>
      </c>
      <c r="BI6">
        <v>1188</v>
      </c>
      <c r="BJ6">
        <v>1188</v>
      </c>
      <c r="BK6">
        <v>1189</v>
      </c>
    </row>
    <row r="7" spans="1:63">
      <c r="B7" s="8" t="s">
        <v>6</v>
      </c>
      <c r="C7" s="1"/>
      <c r="D7" s="1"/>
      <c r="E7" s="1"/>
      <c r="F7" s="1"/>
      <c r="G7" s="1"/>
      <c r="H7" s="1">
        <v>442</v>
      </c>
      <c r="I7" s="1">
        <v>468</v>
      </c>
      <c r="J7" s="1">
        <v>523</v>
      </c>
      <c r="K7" s="1">
        <v>542</v>
      </c>
      <c r="L7" s="1">
        <v>573</v>
      </c>
      <c r="M7" s="1">
        <v>615</v>
      </c>
      <c r="N7" s="1">
        <v>624</v>
      </c>
      <c r="O7" s="1">
        <v>634</v>
      </c>
      <c r="P7" s="1">
        <v>643</v>
      </c>
      <c r="Q7" s="1">
        <v>652</v>
      </c>
      <c r="R7" s="1">
        <v>661</v>
      </c>
      <c r="S7" s="1">
        <v>668</v>
      </c>
      <c r="T7" s="1">
        <v>674</v>
      </c>
      <c r="U7" s="1">
        <v>680</v>
      </c>
      <c r="V7" s="1">
        <v>685</v>
      </c>
      <c r="W7" s="1">
        <v>690</v>
      </c>
      <c r="X7" s="1">
        <v>689</v>
      </c>
      <c r="Y7" s="1">
        <v>688</v>
      </c>
      <c r="Z7" s="1">
        <v>686</v>
      </c>
      <c r="AA7" s="1">
        <v>683</v>
      </c>
      <c r="AB7" s="1">
        <v>680</v>
      </c>
      <c r="AC7" s="1">
        <v>679</v>
      </c>
      <c r="AD7" s="1">
        <v>677</v>
      </c>
      <c r="AE7" s="1">
        <v>674</v>
      </c>
      <c r="AF7" s="1">
        <v>672</v>
      </c>
      <c r="AG7" s="1">
        <v>669</v>
      </c>
      <c r="AH7" s="1">
        <v>667</v>
      </c>
      <c r="AI7" s="1">
        <v>665</v>
      </c>
      <c r="AJ7" s="1">
        <v>663</v>
      </c>
      <c r="AK7" s="1">
        <v>662</v>
      </c>
      <c r="AL7" s="1">
        <v>660</v>
      </c>
      <c r="AM7" s="1">
        <v>658</v>
      </c>
      <c r="AN7" s="1">
        <v>657</v>
      </c>
      <c r="AO7" s="1">
        <v>655</v>
      </c>
      <c r="AP7" s="1">
        <v>654</v>
      </c>
      <c r="AQ7" s="1">
        <v>653</v>
      </c>
      <c r="AR7" s="1">
        <v>650</v>
      </c>
      <c r="AS7">
        <v>647</v>
      </c>
      <c r="AT7">
        <v>644</v>
      </c>
      <c r="AU7">
        <v>641</v>
      </c>
      <c r="AV7">
        <v>639</v>
      </c>
      <c r="AW7">
        <v>635</v>
      </c>
      <c r="AX7">
        <v>631</v>
      </c>
      <c r="AY7">
        <v>627</v>
      </c>
      <c r="AZ7">
        <v>624</v>
      </c>
      <c r="BA7">
        <v>621</v>
      </c>
      <c r="BB7">
        <v>616</v>
      </c>
      <c r="BC7">
        <v>612</v>
      </c>
      <c r="BD7">
        <v>607</v>
      </c>
      <c r="BE7">
        <v>603</v>
      </c>
      <c r="BF7">
        <v>599</v>
      </c>
      <c r="BG7">
        <v>594</v>
      </c>
      <c r="BH7">
        <v>588</v>
      </c>
      <c r="BI7">
        <v>583</v>
      </c>
      <c r="BJ7">
        <v>577</v>
      </c>
      <c r="BK7">
        <v>572</v>
      </c>
    </row>
    <row r="8" spans="1:63">
      <c r="B8" s="8" t="s">
        <v>7</v>
      </c>
      <c r="C8" s="1"/>
      <c r="D8" s="1"/>
      <c r="E8" s="1"/>
      <c r="F8" s="1"/>
      <c r="G8" s="1"/>
      <c r="H8" s="1">
        <v>963</v>
      </c>
      <c r="I8" s="1">
        <v>1021</v>
      </c>
      <c r="J8" s="1">
        <v>1084</v>
      </c>
      <c r="K8" s="1">
        <v>1172</v>
      </c>
      <c r="L8" s="1">
        <v>1204</v>
      </c>
      <c r="M8" s="1">
        <v>1249</v>
      </c>
      <c r="N8" s="1">
        <v>1265</v>
      </c>
      <c r="O8" s="1">
        <v>1280</v>
      </c>
      <c r="P8" s="1">
        <v>1293</v>
      </c>
      <c r="Q8" s="1">
        <v>1306</v>
      </c>
      <c r="R8" s="1">
        <v>1318</v>
      </c>
      <c r="S8" s="1">
        <v>1329</v>
      </c>
      <c r="T8" s="1">
        <v>1339</v>
      </c>
      <c r="U8" s="1">
        <v>1348</v>
      </c>
      <c r="V8" s="1">
        <v>1356</v>
      </c>
      <c r="W8" s="1">
        <v>1362</v>
      </c>
      <c r="X8" s="1">
        <v>1370</v>
      </c>
      <c r="Y8" s="1">
        <v>1377</v>
      </c>
      <c r="Z8" s="1">
        <v>1382</v>
      </c>
      <c r="AA8" s="1">
        <v>1386</v>
      </c>
      <c r="AB8" s="1">
        <v>1390</v>
      </c>
      <c r="AC8" s="1">
        <v>1394</v>
      </c>
      <c r="AD8" s="1">
        <v>1397</v>
      </c>
      <c r="AE8" s="1">
        <v>1398</v>
      </c>
      <c r="AF8" s="1">
        <v>1398</v>
      </c>
      <c r="AG8" s="1">
        <v>1398</v>
      </c>
      <c r="AH8" s="1">
        <v>1400</v>
      </c>
      <c r="AI8" s="1">
        <v>1402</v>
      </c>
      <c r="AJ8" s="1">
        <v>1402</v>
      </c>
      <c r="AK8" s="1">
        <v>1401</v>
      </c>
      <c r="AL8" s="1">
        <v>1399</v>
      </c>
      <c r="AM8" s="1">
        <v>1401</v>
      </c>
      <c r="AN8" s="1">
        <v>1402</v>
      </c>
      <c r="AO8" s="1">
        <v>1402</v>
      </c>
      <c r="AP8" s="1">
        <v>1402</v>
      </c>
      <c r="AQ8" s="1">
        <v>1402</v>
      </c>
      <c r="AR8" s="1">
        <v>1401</v>
      </c>
      <c r="AS8">
        <v>1401</v>
      </c>
      <c r="AT8">
        <v>1400</v>
      </c>
      <c r="AU8">
        <v>1399</v>
      </c>
      <c r="AV8">
        <v>1398</v>
      </c>
      <c r="AW8">
        <v>1395</v>
      </c>
      <c r="AX8">
        <v>1393</v>
      </c>
      <c r="AY8">
        <v>1390</v>
      </c>
      <c r="AZ8">
        <v>1388</v>
      </c>
      <c r="BA8">
        <v>1385</v>
      </c>
      <c r="BB8">
        <v>1381</v>
      </c>
      <c r="BC8">
        <v>1378</v>
      </c>
      <c r="BD8">
        <v>1373</v>
      </c>
      <c r="BE8">
        <v>1369</v>
      </c>
      <c r="BF8">
        <v>1365</v>
      </c>
      <c r="BG8">
        <v>1357</v>
      </c>
      <c r="BH8">
        <v>1350</v>
      </c>
      <c r="BI8">
        <v>1342</v>
      </c>
      <c r="BJ8">
        <v>1334</v>
      </c>
      <c r="BK8">
        <v>1326</v>
      </c>
    </row>
    <row r="9" spans="1:63">
      <c r="B9" s="8" t="s">
        <v>8</v>
      </c>
      <c r="C9" s="1"/>
      <c r="D9" s="1"/>
      <c r="E9" s="1"/>
      <c r="F9" s="1"/>
      <c r="G9" s="1"/>
      <c r="H9" s="1">
        <v>929</v>
      </c>
      <c r="I9" s="1">
        <v>1021</v>
      </c>
      <c r="J9" s="1">
        <v>1144</v>
      </c>
      <c r="K9" s="1">
        <v>1279</v>
      </c>
      <c r="L9" s="1">
        <v>1313</v>
      </c>
      <c r="M9" s="1">
        <v>1354</v>
      </c>
      <c r="N9" s="1">
        <v>1387</v>
      </c>
      <c r="O9" s="1">
        <v>1419</v>
      </c>
      <c r="P9" s="1">
        <v>1453</v>
      </c>
      <c r="Q9" s="1">
        <v>1486</v>
      </c>
      <c r="R9" s="1">
        <v>1519</v>
      </c>
      <c r="S9" s="1">
        <v>1548</v>
      </c>
      <c r="T9" s="1">
        <v>1577</v>
      </c>
      <c r="U9" s="1">
        <v>1604</v>
      </c>
      <c r="V9" s="1">
        <v>1631</v>
      </c>
      <c r="W9" s="1">
        <v>1657</v>
      </c>
      <c r="X9" s="1">
        <v>1686</v>
      </c>
      <c r="Y9" s="1">
        <v>1715</v>
      </c>
      <c r="Z9" s="1">
        <v>1744</v>
      </c>
      <c r="AA9" s="1">
        <v>1771</v>
      </c>
      <c r="AB9" s="1">
        <v>1799</v>
      </c>
      <c r="AC9" s="1">
        <v>1819</v>
      </c>
      <c r="AD9" s="1">
        <v>1839</v>
      </c>
      <c r="AE9" s="1">
        <v>1859</v>
      </c>
      <c r="AF9" s="1">
        <v>1878</v>
      </c>
      <c r="AG9" s="1">
        <v>1897</v>
      </c>
      <c r="AH9" s="1">
        <v>1911</v>
      </c>
      <c r="AI9" s="1">
        <v>1925</v>
      </c>
      <c r="AJ9" s="1">
        <v>1937</v>
      </c>
      <c r="AK9" s="1">
        <v>1949</v>
      </c>
      <c r="AL9" s="1">
        <v>1960</v>
      </c>
      <c r="AM9" s="1">
        <v>1965</v>
      </c>
      <c r="AN9" s="1">
        <v>1970</v>
      </c>
      <c r="AO9" s="1">
        <v>1973</v>
      </c>
      <c r="AP9" s="1">
        <v>1976</v>
      </c>
      <c r="AQ9" s="1">
        <v>1978</v>
      </c>
      <c r="AR9" s="1">
        <v>1979</v>
      </c>
      <c r="AS9">
        <v>1980</v>
      </c>
      <c r="AT9">
        <v>1981</v>
      </c>
      <c r="AU9">
        <v>1981</v>
      </c>
      <c r="AV9">
        <v>1980</v>
      </c>
      <c r="AW9">
        <v>1980</v>
      </c>
      <c r="AX9">
        <v>1980</v>
      </c>
      <c r="AY9">
        <v>1980</v>
      </c>
      <c r="AZ9">
        <v>1979</v>
      </c>
      <c r="BA9">
        <v>1978</v>
      </c>
      <c r="BB9">
        <v>1979</v>
      </c>
      <c r="BC9">
        <v>1980</v>
      </c>
      <c r="BD9">
        <v>1980</v>
      </c>
      <c r="BE9">
        <v>1979</v>
      </c>
      <c r="BF9">
        <v>1978</v>
      </c>
      <c r="BG9">
        <v>1976</v>
      </c>
      <c r="BH9">
        <v>1975</v>
      </c>
      <c r="BI9">
        <v>1973</v>
      </c>
      <c r="BJ9">
        <v>1970</v>
      </c>
      <c r="BK9">
        <v>1966</v>
      </c>
    </row>
    <row r="10" spans="1:63">
      <c r="B10" s="8" t="s">
        <v>9</v>
      </c>
      <c r="C10" s="1"/>
      <c r="D10" s="1"/>
      <c r="E10" s="1"/>
      <c r="F10" s="1"/>
      <c r="G10" s="1"/>
      <c r="H10" s="1">
        <v>721</v>
      </c>
      <c r="I10" s="1">
        <v>717</v>
      </c>
      <c r="J10" s="1">
        <v>743</v>
      </c>
      <c r="K10" s="1">
        <v>766</v>
      </c>
      <c r="L10" s="1">
        <v>784</v>
      </c>
      <c r="M10" s="1">
        <v>805</v>
      </c>
      <c r="N10" s="1">
        <v>806</v>
      </c>
      <c r="O10" s="1">
        <v>807</v>
      </c>
      <c r="P10" s="1">
        <v>809</v>
      </c>
      <c r="Q10" s="1">
        <v>811</v>
      </c>
      <c r="R10" s="1">
        <v>813</v>
      </c>
      <c r="S10" s="1">
        <v>814</v>
      </c>
      <c r="T10" s="1">
        <v>816</v>
      </c>
      <c r="U10" s="1">
        <v>818</v>
      </c>
      <c r="V10" s="1">
        <v>821</v>
      </c>
      <c r="W10" s="1">
        <v>824</v>
      </c>
      <c r="X10" s="1">
        <v>825</v>
      </c>
      <c r="Y10" s="1">
        <v>826</v>
      </c>
      <c r="Z10" s="1">
        <v>827</v>
      </c>
      <c r="AA10" s="1">
        <v>829</v>
      </c>
      <c r="AB10" s="1">
        <v>830</v>
      </c>
      <c r="AC10" s="1">
        <v>829</v>
      </c>
      <c r="AD10" s="1">
        <v>828</v>
      </c>
      <c r="AE10" s="1">
        <v>826</v>
      </c>
      <c r="AF10" s="1">
        <v>824</v>
      </c>
      <c r="AG10" s="1">
        <v>822</v>
      </c>
      <c r="AH10" s="1">
        <v>817</v>
      </c>
      <c r="AI10" s="1">
        <v>811</v>
      </c>
      <c r="AJ10" s="1">
        <v>806</v>
      </c>
      <c r="AK10" s="1">
        <v>799</v>
      </c>
      <c r="AL10" s="1">
        <v>793</v>
      </c>
      <c r="AM10" s="1">
        <v>787</v>
      </c>
      <c r="AN10" s="1">
        <v>780</v>
      </c>
      <c r="AO10" s="1">
        <v>773</v>
      </c>
      <c r="AP10" s="1">
        <v>766</v>
      </c>
      <c r="AQ10" s="1">
        <v>758</v>
      </c>
      <c r="AR10" s="1">
        <v>757</v>
      </c>
      <c r="AS10">
        <v>755</v>
      </c>
      <c r="AT10">
        <v>752</v>
      </c>
      <c r="AU10">
        <v>750</v>
      </c>
      <c r="AV10">
        <v>748</v>
      </c>
      <c r="AW10">
        <v>747</v>
      </c>
      <c r="AX10">
        <v>747</v>
      </c>
      <c r="AY10">
        <v>746</v>
      </c>
      <c r="AZ10">
        <v>746</v>
      </c>
      <c r="BA10">
        <v>745</v>
      </c>
      <c r="BB10">
        <v>748</v>
      </c>
      <c r="BC10">
        <v>751</v>
      </c>
      <c r="BD10">
        <v>753</v>
      </c>
      <c r="BE10">
        <v>756</v>
      </c>
      <c r="BF10">
        <v>759</v>
      </c>
      <c r="BG10">
        <v>763</v>
      </c>
      <c r="BH10">
        <v>767</v>
      </c>
      <c r="BI10">
        <v>772</v>
      </c>
      <c r="BJ10">
        <v>776</v>
      </c>
      <c r="BK10">
        <v>780</v>
      </c>
    </row>
    <row r="11" spans="1:63">
      <c r="B11" s="8" t="s">
        <v>10</v>
      </c>
      <c r="C11" s="1"/>
      <c r="D11" s="1"/>
      <c r="E11" s="1"/>
      <c r="F11" s="1"/>
      <c r="G11" s="1"/>
      <c r="H11" s="1">
        <v>490</v>
      </c>
      <c r="I11" s="1">
        <v>495</v>
      </c>
      <c r="J11" s="1">
        <v>518</v>
      </c>
      <c r="K11" s="1">
        <v>539</v>
      </c>
      <c r="L11" s="1">
        <v>556</v>
      </c>
      <c r="M11" s="1">
        <v>578</v>
      </c>
      <c r="N11" s="1">
        <v>583</v>
      </c>
      <c r="O11" s="1">
        <v>587</v>
      </c>
      <c r="P11" s="1">
        <v>592</v>
      </c>
      <c r="Q11" s="1">
        <v>597</v>
      </c>
      <c r="R11" s="1">
        <v>602</v>
      </c>
      <c r="S11" s="1">
        <v>607</v>
      </c>
      <c r="T11" s="1">
        <v>612</v>
      </c>
      <c r="U11" s="1">
        <v>616</v>
      </c>
      <c r="V11" s="1">
        <v>621</v>
      </c>
      <c r="W11" s="1">
        <v>627</v>
      </c>
      <c r="X11" s="1">
        <v>630</v>
      </c>
      <c r="Y11" s="1">
        <v>633</v>
      </c>
      <c r="Z11" s="1">
        <v>636</v>
      </c>
      <c r="AA11" s="1">
        <v>639</v>
      </c>
      <c r="AB11" s="1">
        <v>642</v>
      </c>
      <c r="AC11" s="1">
        <v>645</v>
      </c>
      <c r="AD11" s="1">
        <v>648</v>
      </c>
      <c r="AE11" s="1">
        <v>651</v>
      </c>
      <c r="AF11" s="1">
        <v>653</v>
      </c>
      <c r="AG11" s="1">
        <v>654</v>
      </c>
      <c r="AH11" s="1">
        <v>656</v>
      </c>
      <c r="AI11" s="1">
        <v>658</v>
      </c>
      <c r="AJ11" s="1">
        <v>659</v>
      </c>
      <c r="AK11" s="1">
        <v>660</v>
      </c>
      <c r="AL11" s="1">
        <v>660</v>
      </c>
      <c r="AM11" s="1">
        <v>660</v>
      </c>
      <c r="AN11" s="1">
        <v>661</v>
      </c>
      <c r="AO11" s="1">
        <v>660</v>
      </c>
      <c r="AP11" s="1">
        <v>660</v>
      </c>
      <c r="AQ11" s="1">
        <v>659</v>
      </c>
      <c r="AR11" s="1">
        <v>659</v>
      </c>
      <c r="AS11">
        <v>658</v>
      </c>
      <c r="AT11">
        <v>658</v>
      </c>
      <c r="AU11">
        <v>657</v>
      </c>
      <c r="AV11">
        <v>656</v>
      </c>
      <c r="AW11">
        <v>657</v>
      </c>
      <c r="AX11">
        <v>657</v>
      </c>
      <c r="AY11">
        <v>658</v>
      </c>
      <c r="AZ11">
        <v>658</v>
      </c>
      <c r="BA11">
        <v>658</v>
      </c>
      <c r="BB11">
        <v>659</v>
      </c>
      <c r="BC11">
        <v>661</v>
      </c>
      <c r="BD11">
        <v>662</v>
      </c>
      <c r="BE11">
        <v>663</v>
      </c>
      <c r="BF11">
        <v>663</v>
      </c>
      <c r="BG11">
        <v>664</v>
      </c>
      <c r="BH11">
        <v>665</v>
      </c>
      <c r="BI11">
        <v>666</v>
      </c>
      <c r="BJ11">
        <v>666</v>
      </c>
      <c r="BK11">
        <v>666</v>
      </c>
    </row>
    <row r="12" spans="1:63">
      <c r="B12" s="8" t="s">
        <v>11</v>
      </c>
      <c r="C12" s="1"/>
      <c r="D12" s="1"/>
      <c r="E12" s="1"/>
      <c r="F12" s="1"/>
      <c r="G12" s="1"/>
      <c r="H12" s="1">
        <v>718</v>
      </c>
      <c r="I12" s="1">
        <v>728</v>
      </c>
      <c r="J12" s="1">
        <v>754</v>
      </c>
      <c r="K12" s="1">
        <v>794</v>
      </c>
      <c r="L12" s="1">
        <v>821</v>
      </c>
      <c r="M12" s="1">
        <v>849</v>
      </c>
      <c r="N12" s="1">
        <v>852</v>
      </c>
      <c r="O12" s="1">
        <v>855</v>
      </c>
      <c r="P12" s="1">
        <v>858</v>
      </c>
      <c r="Q12" s="1">
        <v>860</v>
      </c>
      <c r="R12" s="1">
        <v>863</v>
      </c>
      <c r="S12" s="1">
        <v>865</v>
      </c>
      <c r="T12" s="1">
        <v>866</v>
      </c>
      <c r="U12" s="1">
        <v>867</v>
      </c>
      <c r="V12" s="1">
        <v>868</v>
      </c>
      <c r="W12" s="1">
        <v>868</v>
      </c>
      <c r="X12" s="1">
        <v>867</v>
      </c>
      <c r="Y12" s="1">
        <v>865</v>
      </c>
      <c r="Z12" s="1">
        <v>863</v>
      </c>
      <c r="AA12" s="1">
        <v>860</v>
      </c>
      <c r="AB12" s="1">
        <v>856</v>
      </c>
      <c r="AC12" s="1">
        <v>852</v>
      </c>
      <c r="AD12" s="1">
        <v>847</v>
      </c>
      <c r="AE12" s="1">
        <v>842</v>
      </c>
      <c r="AF12" s="1">
        <v>836</v>
      </c>
      <c r="AG12" s="1">
        <v>829</v>
      </c>
      <c r="AH12" s="1">
        <v>824</v>
      </c>
      <c r="AI12" s="1">
        <v>819</v>
      </c>
      <c r="AJ12" s="1">
        <v>813</v>
      </c>
      <c r="AK12" s="1">
        <v>807</v>
      </c>
      <c r="AL12" s="1">
        <v>801</v>
      </c>
      <c r="AM12" s="1">
        <v>796</v>
      </c>
      <c r="AN12" s="1">
        <v>790</v>
      </c>
      <c r="AO12" s="1">
        <v>784</v>
      </c>
      <c r="AP12" s="1">
        <v>779</v>
      </c>
      <c r="AQ12" s="1">
        <v>772</v>
      </c>
      <c r="AR12" s="1">
        <v>768</v>
      </c>
      <c r="AS12">
        <v>764</v>
      </c>
      <c r="AT12">
        <v>759</v>
      </c>
      <c r="AU12">
        <v>755</v>
      </c>
      <c r="AV12">
        <v>751</v>
      </c>
      <c r="AW12">
        <v>748</v>
      </c>
      <c r="AX12">
        <v>745</v>
      </c>
      <c r="AY12">
        <v>742</v>
      </c>
      <c r="AZ12">
        <v>740</v>
      </c>
      <c r="BA12">
        <v>738</v>
      </c>
      <c r="BB12">
        <v>736</v>
      </c>
      <c r="BC12">
        <v>735</v>
      </c>
      <c r="BD12">
        <v>734</v>
      </c>
      <c r="BE12">
        <v>734</v>
      </c>
      <c r="BF12">
        <v>733</v>
      </c>
      <c r="BG12">
        <v>732</v>
      </c>
      <c r="BH12">
        <v>731</v>
      </c>
      <c r="BI12">
        <v>730</v>
      </c>
      <c r="BJ12">
        <v>729</v>
      </c>
      <c r="BK12">
        <v>727</v>
      </c>
    </row>
    <row r="13" spans="1:63">
      <c r="B13" s="8" t="s">
        <v>12</v>
      </c>
      <c r="C13" s="1"/>
      <c r="D13" s="1"/>
      <c r="E13" s="1"/>
      <c r="F13" s="1"/>
      <c r="G13" s="1"/>
      <c r="H13" s="1">
        <v>1040</v>
      </c>
      <c r="I13" s="1">
        <v>1052</v>
      </c>
      <c r="J13" s="1">
        <v>1078</v>
      </c>
      <c r="K13" s="1">
        <v>1129</v>
      </c>
      <c r="L13" s="1">
        <v>1145</v>
      </c>
      <c r="M13" s="1">
        <v>1165</v>
      </c>
      <c r="N13" s="1">
        <v>1168</v>
      </c>
      <c r="O13" s="1">
        <v>1170</v>
      </c>
      <c r="P13" s="1">
        <v>1172</v>
      </c>
      <c r="Q13" s="1">
        <v>1174</v>
      </c>
      <c r="R13" s="1">
        <v>1175</v>
      </c>
      <c r="S13" s="1">
        <v>1178</v>
      </c>
      <c r="T13" s="1">
        <v>1180</v>
      </c>
      <c r="U13" s="1">
        <v>1181</v>
      </c>
      <c r="V13" s="1">
        <v>1182</v>
      </c>
      <c r="W13" s="1">
        <v>1184</v>
      </c>
      <c r="X13" s="1">
        <v>1184</v>
      </c>
      <c r="Y13" s="1">
        <v>1184</v>
      </c>
      <c r="Z13" s="1">
        <v>1184</v>
      </c>
      <c r="AA13" s="1">
        <v>1183</v>
      </c>
      <c r="AB13" s="1">
        <v>1182</v>
      </c>
      <c r="AC13" s="1">
        <v>1179</v>
      </c>
      <c r="AD13" s="1">
        <v>1176</v>
      </c>
      <c r="AE13" s="1">
        <v>1172</v>
      </c>
      <c r="AF13" s="1">
        <v>1167</v>
      </c>
      <c r="AG13" s="1">
        <v>1161</v>
      </c>
      <c r="AH13" s="1">
        <v>1154</v>
      </c>
      <c r="AI13" s="1">
        <v>1147</v>
      </c>
      <c r="AJ13" s="1">
        <v>1139</v>
      </c>
      <c r="AK13" s="1">
        <v>1130</v>
      </c>
      <c r="AL13" s="1">
        <v>1121</v>
      </c>
      <c r="AM13" s="1">
        <v>1113</v>
      </c>
      <c r="AN13" s="1">
        <v>1105</v>
      </c>
      <c r="AO13" s="1">
        <v>1096</v>
      </c>
      <c r="AP13" s="1">
        <v>1087</v>
      </c>
      <c r="AQ13" s="1">
        <v>1078</v>
      </c>
      <c r="AR13" s="1">
        <v>1072</v>
      </c>
      <c r="AS13">
        <v>1065</v>
      </c>
      <c r="AT13">
        <v>1059</v>
      </c>
      <c r="AU13">
        <v>1053</v>
      </c>
      <c r="AV13">
        <v>1047</v>
      </c>
      <c r="AW13">
        <v>1043</v>
      </c>
      <c r="AX13">
        <v>1039</v>
      </c>
      <c r="AY13">
        <v>1036</v>
      </c>
      <c r="AZ13">
        <v>1034</v>
      </c>
      <c r="BA13">
        <v>1031</v>
      </c>
      <c r="BB13">
        <v>1032</v>
      </c>
      <c r="BC13">
        <v>1032</v>
      </c>
      <c r="BD13">
        <v>1033</v>
      </c>
      <c r="BE13">
        <v>1034</v>
      </c>
      <c r="BF13">
        <v>1036</v>
      </c>
      <c r="BG13">
        <v>1038</v>
      </c>
      <c r="BH13">
        <v>1041</v>
      </c>
      <c r="BI13">
        <v>1044</v>
      </c>
      <c r="BJ13">
        <v>1048</v>
      </c>
      <c r="BK13">
        <v>1051</v>
      </c>
    </row>
    <row r="14" spans="1:63">
      <c r="A14" t="s">
        <v>13</v>
      </c>
      <c r="B14" s="9" t="s">
        <v>14</v>
      </c>
      <c r="C14" s="7">
        <f>SUM(C4:C13)</f>
        <v>0</v>
      </c>
      <c r="D14" s="7">
        <f>SUM(D4:D13)</f>
        <v>0</v>
      </c>
      <c r="E14" s="7">
        <f t="shared" ref="E14:AO14" si="0">SUM(E4:E13)</f>
        <v>0</v>
      </c>
      <c r="F14" s="7">
        <f t="shared" si="0"/>
        <v>0</v>
      </c>
      <c r="G14" s="7">
        <f t="shared" si="0"/>
        <v>0</v>
      </c>
      <c r="H14" s="7">
        <f>SUM(H4:H13)</f>
        <v>9690</v>
      </c>
      <c r="I14" s="7">
        <f>SUM(I4:I13)</f>
        <v>9962</v>
      </c>
      <c r="J14" s="7">
        <f t="shared" ref="J14:L14" si="1">SUM(J4:J13)</f>
        <v>10436</v>
      </c>
      <c r="K14" s="7">
        <f t="shared" si="1"/>
        <v>10954</v>
      </c>
      <c r="L14" s="7">
        <f t="shared" si="1"/>
        <v>11280</v>
      </c>
      <c r="M14" s="7">
        <f t="shared" si="0"/>
        <v>11669</v>
      </c>
      <c r="N14" s="7">
        <f t="shared" si="0"/>
        <v>11759</v>
      </c>
      <c r="O14" s="7">
        <f t="shared" si="0"/>
        <v>11845</v>
      </c>
      <c r="P14" s="7">
        <f t="shared" si="0"/>
        <v>11929</v>
      </c>
      <c r="Q14" s="7">
        <f t="shared" si="0"/>
        <v>12011</v>
      </c>
      <c r="R14" s="7">
        <f t="shared" si="0"/>
        <v>12087</v>
      </c>
      <c r="S14" s="7">
        <f t="shared" si="0"/>
        <v>12162</v>
      </c>
      <c r="T14" s="7">
        <f t="shared" si="0"/>
        <v>12232</v>
      </c>
      <c r="U14" s="7">
        <f t="shared" si="0"/>
        <v>12294</v>
      </c>
      <c r="V14" s="7">
        <f t="shared" si="0"/>
        <v>12356</v>
      </c>
      <c r="W14" s="7">
        <f t="shared" si="0"/>
        <v>12414</v>
      </c>
      <c r="X14" s="7">
        <f t="shared" si="0"/>
        <v>12466</v>
      </c>
      <c r="Y14" s="7">
        <f t="shared" si="0"/>
        <v>12515</v>
      </c>
      <c r="Z14" s="7">
        <f t="shared" si="0"/>
        <v>12560</v>
      </c>
      <c r="AA14" s="7">
        <f t="shared" si="0"/>
        <v>12598</v>
      </c>
      <c r="AB14" s="7">
        <f t="shared" si="0"/>
        <v>12632</v>
      </c>
      <c r="AC14" s="7">
        <f t="shared" si="0"/>
        <v>12654</v>
      </c>
      <c r="AD14" s="7">
        <f t="shared" si="0"/>
        <v>12671</v>
      </c>
      <c r="AE14" s="7">
        <f t="shared" si="0"/>
        <v>12679</v>
      </c>
      <c r="AF14" s="7">
        <f t="shared" si="0"/>
        <v>12682</v>
      </c>
      <c r="AG14" s="7">
        <f t="shared" si="0"/>
        <v>12677</v>
      </c>
      <c r="AH14" s="7">
        <f t="shared" si="0"/>
        <v>12672</v>
      </c>
      <c r="AI14" s="7">
        <f t="shared" si="0"/>
        <v>12664</v>
      </c>
      <c r="AJ14" s="7">
        <f t="shared" si="0"/>
        <v>12647</v>
      </c>
      <c r="AK14" s="7">
        <f t="shared" si="0"/>
        <v>12626</v>
      </c>
      <c r="AL14" s="7">
        <f t="shared" si="0"/>
        <v>12600</v>
      </c>
      <c r="AM14" s="7">
        <f t="shared" si="0"/>
        <v>12576</v>
      </c>
      <c r="AN14" s="7">
        <f t="shared" si="0"/>
        <v>12549</v>
      </c>
      <c r="AO14" s="7">
        <f t="shared" si="0"/>
        <v>12516</v>
      </c>
      <c r="AP14" s="7">
        <f t="shared" ref="AP14:AR14" si="2">SUM(AP4:AP13)</f>
        <v>12484</v>
      </c>
      <c r="AQ14" s="7">
        <f t="shared" si="2"/>
        <v>12447</v>
      </c>
      <c r="AR14" s="7">
        <f t="shared" si="2"/>
        <v>12417</v>
      </c>
    </row>
    <row r="15" spans="1:63">
      <c r="B15" s="9" t="s">
        <v>15</v>
      </c>
      <c r="C15" s="7">
        <f>SUM(C7:C9)</f>
        <v>0</v>
      </c>
      <c r="D15" s="7">
        <f>SUM(D7:D9)</f>
        <v>0</v>
      </c>
      <c r="E15" s="7">
        <f t="shared" ref="E15:AO15" si="3">SUM(E7:E9)</f>
        <v>0</v>
      </c>
      <c r="F15" s="7">
        <f t="shared" si="3"/>
        <v>0</v>
      </c>
      <c r="G15" s="7">
        <f t="shared" si="3"/>
        <v>0</v>
      </c>
      <c r="H15" s="7">
        <f>SUM(H7:H9)</f>
        <v>2334</v>
      </c>
      <c r="I15" s="7">
        <f t="shared" ref="I15:L15" si="4">SUM(I7:I9)</f>
        <v>2510</v>
      </c>
      <c r="J15" s="7">
        <f t="shared" si="4"/>
        <v>2751</v>
      </c>
      <c r="K15" s="7">
        <f t="shared" si="4"/>
        <v>2993</v>
      </c>
      <c r="L15" s="7">
        <f t="shared" si="4"/>
        <v>3090</v>
      </c>
      <c r="M15" s="7">
        <f t="shared" si="3"/>
        <v>3218</v>
      </c>
      <c r="N15" s="7">
        <f t="shared" si="3"/>
        <v>3276</v>
      </c>
      <c r="O15" s="7">
        <f t="shared" si="3"/>
        <v>3333</v>
      </c>
      <c r="P15" s="7">
        <f t="shared" si="3"/>
        <v>3389</v>
      </c>
      <c r="Q15" s="7">
        <f t="shared" si="3"/>
        <v>3444</v>
      </c>
      <c r="R15" s="7">
        <f t="shared" si="3"/>
        <v>3498</v>
      </c>
      <c r="S15" s="7">
        <f t="shared" si="3"/>
        <v>3545</v>
      </c>
      <c r="T15" s="7">
        <f t="shared" si="3"/>
        <v>3590</v>
      </c>
      <c r="U15" s="7">
        <f t="shared" si="3"/>
        <v>3632</v>
      </c>
      <c r="V15" s="7">
        <f t="shared" si="3"/>
        <v>3672</v>
      </c>
      <c r="W15" s="7">
        <f t="shared" si="3"/>
        <v>3709</v>
      </c>
      <c r="X15" s="7">
        <f t="shared" si="3"/>
        <v>3745</v>
      </c>
      <c r="Y15" s="7">
        <f t="shared" si="3"/>
        <v>3780</v>
      </c>
      <c r="Z15" s="7">
        <f t="shared" si="3"/>
        <v>3812</v>
      </c>
      <c r="AA15" s="7">
        <f t="shared" si="3"/>
        <v>3840</v>
      </c>
      <c r="AB15" s="7">
        <f t="shared" si="3"/>
        <v>3869</v>
      </c>
      <c r="AC15" s="7">
        <f t="shared" si="3"/>
        <v>3892</v>
      </c>
      <c r="AD15" s="7">
        <f t="shared" si="3"/>
        <v>3913</v>
      </c>
      <c r="AE15" s="7">
        <f t="shared" si="3"/>
        <v>3931</v>
      </c>
      <c r="AF15" s="7">
        <f t="shared" si="3"/>
        <v>3948</v>
      </c>
      <c r="AG15" s="7">
        <f t="shared" si="3"/>
        <v>3964</v>
      </c>
      <c r="AH15" s="7">
        <f t="shared" si="3"/>
        <v>3978</v>
      </c>
      <c r="AI15" s="7">
        <f t="shared" si="3"/>
        <v>3992</v>
      </c>
      <c r="AJ15" s="7">
        <f t="shared" si="3"/>
        <v>4002</v>
      </c>
      <c r="AK15" s="7">
        <f t="shared" si="3"/>
        <v>4012</v>
      </c>
      <c r="AL15" s="7">
        <f t="shared" si="3"/>
        <v>4019</v>
      </c>
      <c r="AM15" s="7">
        <f t="shared" si="3"/>
        <v>4024</v>
      </c>
      <c r="AN15" s="7">
        <f t="shared" si="3"/>
        <v>4029</v>
      </c>
      <c r="AO15" s="7">
        <f t="shared" si="3"/>
        <v>4030</v>
      </c>
      <c r="AP15" s="7">
        <f t="shared" ref="AP15:AR15" si="5">SUM(AP7:AP9)</f>
        <v>4032</v>
      </c>
      <c r="AQ15" s="7">
        <f t="shared" si="5"/>
        <v>4033</v>
      </c>
      <c r="AR15" s="7">
        <f t="shared" si="5"/>
        <v>4030</v>
      </c>
    </row>
    <row r="16" spans="1:63">
      <c r="B16" s="9" t="s">
        <v>16</v>
      </c>
      <c r="C16" s="7">
        <f>SUM(C7:C8)</f>
        <v>0</v>
      </c>
      <c r="D16" s="7">
        <f>SUM(D7:D8)</f>
        <v>0</v>
      </c>
      <c r="E16" s="7">
        <f t="shared" ref="E16:AO16" si="6">SUM(E7:E8)</f>
        <v>0</v>
      </c>
      <c r="F16" s="7">
        <f t="shared" si="6"/>
        <v>0</v>
      </c>
      <c r="G16" s="7">
        <f t="shared" si="6"/>
        <v>0</v>
      </c>
      <c r="H16" s="7">
        <f>SUM(H7:H8)</f>
        <v>1405</v>
      </c>
      <c r="I16" s="7">
        <f t="shared" ref="I16:L16" si="7">SUM(I7:I8)</f>
        <v>1489</v>
      </c>
      <c r="J16" s="7">
        <f t="shared" si="7"/>
        <v>1607</v>
      </c>
      <c r="K16" s="7">
        <f t="shared" si="7"/>
        <v>1714</v>
      </c>
      <c r="L16" s="7">
        <f t="shared" si="7"/>
        <v>1777</v>
      </c>
      <c r="M16" s="7">
        <f t="shared" si="6"/>
        <v>1864</v>
      </c>
      <c r="N16" s="7">
        <f t="shared" si="6"/>
        <v>1889</v>
      </c>
      <c r="O16" s="7">
        <f t="shared" si="6"/>
        <v>1914</v>
      </c>
      <c r="P16" s="7">
        <f t="shared" si="6"/>
        <v>1936</v>
      </c>
      <c r="Q16" s="7">
        <f t="shared" si="6"/>
        <v>1958</v>
      </c>
      <c r="R16" s="7">
        <f t="shared" si="6"/>
        <v>1979</v>
      </c>
      <c r="S16" s="7">
        <f t="shared" si="6"/>
        <v>1997</v>
      </c>
      <c r="T16" s="7">
        <f t="shared" si="6"/>
        <v>2013</v>
      </c>
      <c r="U16" s="7">
        <f t="shared" si="6"/>
        <v>2028</v>
      </c>
      <c r="V16" s="7">
        <f t="shared" si="6"/>
        <v>2041</v>
      </c>
      <c r="W16" s="7">
        <f t="shared" si="6"/>
        <v>2052</v>
      </c>
      <c r="X16" s="7">
        <f t="shared" si="6"/>
        <v>2059</v>
      </c>
      <c r="Y16" s="7">
        <f t="shared" si="6"/>
        <v>2065</v>
      </c>
      <c r="Z16" s="7">
        <f t="shared" si="6"/>
        <v>2068</v>
      </c>
      <c r="AA16" s="7">
        <f t="shared" si="6"/>
        <v>2069</v>
      </c>
      <c r="AB16" s="7">
        <f t="shared" si="6"/>
        <v>2070</v>
      </c>
      <c r="AC16" s="7">
        <f t="shared" si="6"/>
        <v>2073</v>
      </c>
      <c r="AD16" s="7">
        <f t="shared" si="6"/>
        <v>2074</v>
      </c>
      <c r="AE16" s="7">
        <f t="shared" si="6"/>
        <v>2072</v>
      </c>
      <c r="AF16" s="7">
        <f t="shared" si="6"/>
        <v>2070</v>
      </c>
      <c r="AG16" s="7">
        <f t="shared" si="6"/>
        <v>2067</v>
      </c>
      <c r="AH16" s="7">
        <f t="shared" si="6"/>
        <v>2067</v>
      </c>
      <c r="AI16" s="7">
        <f t="shared" si="6"/>
        <v>2067</v>
      </c>
      <c r="AJ16" s="7">
        <f t="shared" si="6"/>
        <v>2065</v>
      </c>
      <c r="AK16" s="7">
        <f t="shared" si="6"/>
        <v>2063</v>
      </c>
      <c r="AL16" s="7">
        <f t="shared" si="6"/>
        <v>2059</v>
      </c>
      <c r="AM16" s="7">
        <f t="shared" si="6"/>
        <v>2059</v>
      </c>
      <c r="AN16" s="7">
        <f t="shared" si="6"/>
        <v>2059</v>
      </c>
      <c r="AO16" s="7">
        <f t="shared" si="6"/>
        <v>2057</v>
      </c>
      <c r="AP16" s="7">
        <f t="shared" ref="AP16:AR16" si="8">SUM(AP7:AP8)</f>
        <v>2056</v>
      </c>
      <c r="AQ16" s="7">
        <f t="shared" si="8"/>
        <v>2055</v>
      </c>
      <c r="AR16" s="7">
        <f t="shared" si="8"/>
        <v>2051</v>
      </c>
    </row>
    <row r="17" spans="1:44">
      <c r="B17" s="9" t="s">
        <v>17</v>
      </c>
      <c r="C17" s="7">
        <f>SUM(C6,C7,C8,C9)</f>
        <v>0</v>
      </c>
      <c r="D17" s="7">
        <f t="shared" ref="D17:AO17" si="9">SUM(D6,D7,D8,D9)</f>
        <v>0</v>
      </c>
      <c r="E17" s="7">
        <f t="shared" si="9"/>
        <v>0</v>
      </c>
      <c r="F17" s="7">
        <f t="shared" si="9"/>
        <v>0</v>
      </c>
      <c r="G17" s="7">
        <f t="shared" si="9"/>
        <v>0</v>
      </c>
      <c r="H17" s="7">
        <f>SUM(H6,H7,H8,H9)</f>
        <v>3223</v>
      </c>
      <c r="I17" s="7">
        <f t="shared" ref="I17:L17" si="10">SUM(I6,I7,I8,I9)</f>
        <v>3419</v>
      </c>
      <c r="J17" s="7">
        <f t="shared" si="10"/>
        <v>3719</v>
      </c>
      <c r="K17" s="7">
        <f t="shared" si="10"/>
        <v>4016</v>
      </c>
      <c r="L17" s="7">
        <f t="shared" si="10"/>
        <v>4148</v>
      </c>
      <c r="M17" s="7">
        <f t="shared" si="9"/>
        <v>4317</v>
      </c>
      <c r="N17" s="7">
        <f t="shared" si="9"/>
        <v>4387</v>
      </c>
      <c r="O17" s="7">
        <f t="shared" si="9"/>
        <v>4456</v>
      </c>
      <c r="P17" s="7">
        <f t="shared" si="9"/>
        <v>4524</v>
      </c>
      <c r="Q17" s="7">
        <f t="shared" si="9"/>
        <v>4592</v>
      </c>
      <c r="R17" s="7">
        <f t="shared" si="9"/>
        <v>4658</v>
      </c>
      <c r="S17" s="7">
        <f t="shared" si="9"/>
        <v>4715</v>
      </c>
      <c r="T17" s="7">
        <f t="shared" si="9"/>
        <v>4770</v>
      </c>
      <c r="U17" s="7">
        <f t="shared" si="9"/>
        <v>4821</v>
      </c>
      <c r="V17" s="7">
        <f t="shared" si="9"/>
        <v>4871</v>
      </c>
      <c r="W17" s="7">
        <f t="shared" si="9"/>
        <v>4918</v>
      </c>
      <c r="X17" s="7">
        <f t="shared" si="9"/>
        <v>4962</v>
      </c>
      <c r="Y17" s="7">
        <f t="shared" si="9"/>
        <v>5006</v>
      </c>
      <c r="Z17" s="7">
        <f t="shared" si="9"/>
        <v>5046</v>
      </c>
      <c r="AA17" s="7">
        <f t="shared" si="9"/>
        <v>5081</v>
      </c>
      <c r="AB17" s="7">
        <f t="shared" si="9"/>
        <v>5118</v>
      </c>
      <c r="AC17" s="7">
        <f t="shared" si="9"/>
        <v>5144</v>
      </c>
      <c r="AD17" s="7">
        <f t="shared" si="9"/>
        <v>5168</v>
      </c>
      <c r="AE17" s="7">
        <f t="shared" si="9"/>
        <v>5188</v>
      </c>
      <c r="AF17" s="7">
        <f t="shared" si="9"/>
        <v>5207</v>
      </c>
      <c r="AG17" s="7">
        <f t="shared" si="9"/>
        <v>5224</v>
      </c>
      <c r="AH17" s="7">
        <f t="shared" si="9"/>
        <v>5237</v>
      </c>
      <c r="AI17" s="7">
        <f t="shared" si="9"/>
        <v>5251</v>
      </c>
      <c r="AJ17" s="7">
        <f t="shared" si="9"/>
        <v>5259</v>
      </c>
      <c r="AK17" s="7">
        <f t="shared" si="9"/>
        <v>5267</v>
      </c>
      <c r="AL17" s="7">
        <f t="shared" si="9"/>
        <v>5271</v>
      </c>
      <c r="AM17" s="7">
        <f t="shared" si="9"/>
        <v>5273</v>
      </c>
      <c r="AN17" s="7">
        <f t="shared" si="9"/>
        <v>5274</v>
      </c>
      <c r="AO17" s="7">
        <f t="shared" si="9"/>
        <v>5271</v>
      </c>
      <c r="AP17" s="7">
        <f t="shared" ref="AP17:AR17" si="11">SUM(AP6,AP7,AP8,AP9)</f>
        <v>5268</v>
      </c>
      <c r="AQ17" s="7">
        <f t="shared" si="11"/>
        <v>5265</v>
      </c>
      <c r="AR17" s="7">
        <f t="shared" si="11"/>
        <v>5257</v>
      </c>
    </row>
    <row r="19" spans="1:44">
      <c r="A19" t="s">
        <v>18</v>
      </c>
      <c r="B19" s="2" t="s">
        <v>19</v>
      </c>
    </row>
    <row r="20" spans="1:44">
      <c r="C20">
        <v>2013</v>
      </c>
      <c r="D20">
        <v>2014</v>
      </c>
      <c r="E20">
        <v>2015</v>
      </c>
      <c r="F20">
        <v>2016</v>
      </c>
      <c r="G20">
        <v>2017</v>
      </c>
      <c r="H20">
        <v>2018</v>
      </c>
      <c r="I20">
        <v>2019</v>
      </c>
      <c r="J20">
        <v>2020</v>
      </c>
      <c r="K20">
        <v>2021</v>
      </c>
      <c r="L20">
        <v>2022</v>
      </c>
      <c r="M20">
        <v>2023</v>
      </c>
      <c r="N20">
        <v>2024</v>
      </c>
      <c r="O20">
        <v>2025</v>
      </c>
      <c r="P20">
        <v>2026</v>
      </c>
      <c r="Q20">
        <v>2027</v>
      </c>
      <c r="R20">
        <v>2028</v>
      </c>
      <c r="S20">
        <v>2029</v>
      </c>
      <c r="T20">
        <v>2030</v>
      </c>
      <c r="U20">
        <v>2031</v>
      </c>
      <c r="V20">
        <v>2032</v>
      </c>
      <c r="W20">
        <v>2033</v>
      </c>
      <c r="X20">
        <v>2034</v>
      </c>
      <c r="Y20">
        <v>2035</v>
      </c>
      <c r="Z20">
        <v>2036</v>
      </c>
      <c r="AA20">
        <v>2037</v>
      </c>
      <c r="AB20">
        <v>2038</v>
      </c>
      <c r="AC20">
        <v>2039</v>
      </c>
      <c r="AD20">
        <v>2040</v>
      </c>
      <c r="AE20">
        <v>2041</v>
      </c>
      <c r="AF20">
        <v>2042</v>
      </c>
      <c r="AG20">
        <v>2043</v>
      </c>
      <c r="AH20">
        <v>2044</v>
      </c>
      <c r="AI20">
        <v>2045</v>
      </c>
      <c r="AJ20">
        <v>2046</v>
      </c>
      <c r="AK20">
        <v>2047</v>
      </c>
      <c r="AL20">
        <v>2048</v>
      </c>
      <c r="AM20">
        <v>2049</v>
      </c>
      <c r="AN20">
        <v>2050</v>
      </c>
      <c r="AO20">
        <v>2051</v>
      </c>
      <c r="AP20">
        <v>2052</v>
      </c>
      <c r="AQ20">
        <v>2053</v>
      </c>
      <c r="AR20">
        <v>2054</v>
      </c>
    </row>
    <row r="21" spans="1:44">
      <c r="B21" s="8" t="s">
        <v>3</v>
      </c>
      <c r="D21" s="11"/>
      <c r="E21" s="11"/>
      <c r="F21" s="11"/>
      <c r="G21" s="11"/>
      <c r="H21" s="11"/>
      <c r="I21" s="11">
        <f t="shared" ref="I21:AO28" si="12">I4/H4</f>
        <v>1.0157360406091371</v>
      </c>
      <c r="J21" s="11">
        <f t="shared" si="12"/>
        <v>1.0139930034982509</v>
      </c>
      <c r="K21" s="11">
        <f t="shared" si="12"/>
        <v>1.0197141448989651</v>
      </c>
      <c r="L21" s="11">
        <f t="shared" si="12"/>
        <v>1.0149830836152731</v>
      </c>
      <c r="M21" s="11">
        <f t="shared" si="12"/>
        <v>1.02</v>
      </c>
      <c r="N21" s="11">
        <f t="shared" si="12"/>
        <v>1.0032679738562091</v>
      </c>
      <c r="O21" s="11">
        <f t="shared" si="12"/>
        <v>1.0027919962773384</v>
      </c>
      <c r="P21" s="11">
        <f t="shared" si="12"/>
        <v>1.0013921113689095</v>
      </c>
      <c r="Q21" s="11">
        <f t="shared" si="12"/>
        <v>1.0009267840593141</v>
      </c>
      <c r="R21" s="11">
        <f t="shared" si="12"/>
        <v>0.999537037037037</v>
      </c>
      <c r="S21" s="11">
        <f t="shared" si="12"/>
        <v>1.0023158869847151</v>
      </c>
      <c r="T21" s="11">
        <f t="shared" si="12"/>
        <v>1.0018484288354899</v>
      </c>
      <c r="U21" s="11">
        <f t="shared" si="12"/>
        <v>1.0009225092250922</v>
      </c>
      <c r="V21" s="11">
        <f t="shared" si="12"/>
        <v>1.0009216589861751</v>
      </c>
      <c r="W21" s="11">
        <f t="shared" si="12"/>
        <v>1.0004604051565378</v>
      </c>
      <c r="X21" s="11">
        <f t="shared" si="12"/>
        <v>1.0023009664058904</v>
      </c>
      <c r="Y21" s="11">
        <f t="shared" si="12"/>
        <v>1.0018365472910928</v>
      </c>
      <c r="Z21" s="11">
        <f t="shared" si="12"/>
        <v>1.0018331805682861</v>
      </c>
      <c r="AA21" s="11">
        <f t="shared" si="12"/>
        <v>1.0013723696248857</v>
      </c>
      <c r="AB21" s="11">
        <f t="shared" si="12"/>
        <v>1.0004568296025582</v>
      </c>
      <c r="AC21" s="11">
        <f t="shared" si="12"/>
        <v>1.0022831050228311</v>
      </c>
      <c r="AD21" s="11">
        <f t="shared" si="12"/>
        <v>1.0013667425968109</v>
      </c>
      <c r="AE21" s="11">
        <f t="shared" si="12"/>
        <v>1.0009099181073704</v>
      </c>
      <c r="AF21" s="11">
        <f t="shared" si="12"/>
        <v>1.000909090909091</v>
      </c>
      <c r="AG21" s="11">
        <f t="shared" si="12"/>
        <v>1</v>
      </c>
      <c r="AH21" s="11">
        <f t="shared" si="12"/>
        <v>1.0013623978201636</v>
      </c>
      <c r="AI21" s="11">
        <f t="shared" si="12"/>
        <v>1.0004535147392291</v>
      </c>
      <c r="AJ21" s="11">
        <f t="shared" si="12"/>
        <v>1.000453309156845</v>
      </c>
      <c r="AK21" s="11">
        <f t="shared" si="12"/>
        <v>1</v>
      </c>
      <c r="AL21" s="11">
        <f t="shared" si="12"/>
        <v>1.0004531037607611</v>
      </c>
      <c r="AM21" s="11">
        <f t="shared" si="12"/>
        <v>1.0004528985507246</v>
      </c>
      <c r="AN21" s="11">
        <f t="shared" si="12"/>
        <v>1.0004526935264826</v>
      </c>
      <c r="AO21" s="11">
        <f t="shared" si="12"/>
        <v>1.0004524886877828</v>
      </c>
      <c r="AP21" s="11">
        <f t="shared" ref="AP21:AR34" si="13">AP4/AO4</f>
        <v>1.0009045680687472</v>
      </c>
      <c r="AQ21" s="11">
        <f t="shared" si="13"/>
        <v>1.0004518752824221</v>
      </c>
      <c r="AR21" s="11">
        <f t="shared" si="13"/>
        <v>0.99954832881662148</v>
      </c>
    </row>
    <row r="22" spans="1:44">
      <c r="B22" s="8" t="s">
        <v>4</v>
      </c>
      <c r="D22" s="11"/>
      <c r="E22" s="11"/>
      <c r="F22" s="11"/>
      <c r="G22" s="11"/>
      <c r="H22" s="11"/>
      <c r="I22" s="11">
        <f t="shared" ref="I22:S22" si="14">I5/H5</f>
        <v>1.0143979057591623</v>
      </c>
      <c r="J22" s="11">
        <f t="shared" si="14"/>
        <v>1.0290322580645161</v>
      </c>
      <c r="K22" s="11">
        <f t="shared" si="14"/>
        <v>1.0288401253918495</v>
      </c>
      <c r="L22" s="11">
        <f t="shared" si="14"/>
        <v>1.0517976843388177</v>
      </c>
      <c r="M22" s="11">
        <f t="shared" si="14"/>
        <v>1.0504055619930475</v>
      </c>
      <c r="N22" s="11">
        <f t="shared" si="14"/>
        <v>1.0005515719801434</v>
      </c>
      <c r="O22" s="11">
        <f t="shared" si="14"/>
        <v>1.0005512679162072</v>
      </c>
      <c r="P22" s="11">
        <f t="shared" si="14"/>
        <v>1.0005509641873278</v>
      </c>
      <c r="Q22" s="11">
        <f t="shared" si="14"/>
        <v>1.0005506607929515</v>
      </c>
      <c r="R22" s="11">
        <f t="shared" si="14"/>
        <v>1</v>
      </c>
      <c r="S22" s="11">
        <f t="shared" si="14"/>
        <v>1.0011007154650522</v>
      </c>
      <c r="T22" s="11">
        <f t="shared" si="12"/>
        <v>1.0005497526113249</v>
      </c>
      <c r="U22" s="11">
        <f t="shared" si="12"/>
        <v>1.0005494505494505</v>
      </c>
      <c r="V22" s="11">
        <f t="shared" si="12"/>
        <v>1</v>
      </c>
      <c r="W22" s="11">
        <f t="shared" si="12"/>
        <v>0.99945085118067001</v>
      </c>
      <c r="X22" s="11">
        <f t="shared" si="12"/>
        <v>1</v>
      </c>
      <c r="Y22" s="11">
        <f t="shared" si="12"/>
        <v>0.99945054945054945</v>
      </c>
      <c r="Z22" s="11">
        <f t="shared" si="12"/>
        <v>0.99945024738867505</v>
      </c>
      <c r="AA22" s="11">
        <f t="shared" si="12"/>
        <v>0.99944994499449946</v>
      </c>
      <c r="AB22" s="11">
        <f t="shared" si="12"/>
        <v>0.9983489268024216</v>
      </c>
      <c r="AC22" s="11">
        <f t="shared" si="12"/>
        <v>0.99779492833517092</v>
      </c>
      <c r="AD22" s="11">
        <f t="shared" si="12"/>
        <v>0.99779005524861875</v>
      </c>
      <c r="AE22" s="11">
        <f t="shared" si="12"/>
        <v>0.99667774086378735</v>
      </c>
      <c r="AF22" s="11">
        <f t="shared" si="12"/>
        <v>0.99611111111111106</v>
      </c>
      <c r="AG22" s="11">
        <f t="shared" si="12"/>
        <v>0.99553820412716121</v>
      </c>
      <c r="AH22" s="11">
        <f t="shared" si="12"/>
        <v>0.99663865546218489</v>
      </c>
      <c r="AI22" s="11">
        <f t="shared" si="12"/>
        <v>0.99606520517144459</v>
      </c>
      <c r="AJ22" s="11">
        <f t="shared" si="12"/>
        <v>0.99548532731376971</v>
      </c>
      <c r="AK22" s="11">
        <f t="shared" si="12"/>
        <v>0.99546485260770978</v>
      </c>
      <c r="AL22" s="11">
        <f t="shared" si="12"/>
        <v>0.99430523917995439</v>
      </c>
      <c r="AM22" s="11">
        <f t="shared" si="12"/>
        <v>0.99541809851088203</v>
      </c>
      <c r="AN22" s="11">
        <f t="shared" si="12"/>
        <v>0.99482163406214041</v>
      </c>
      <c r="AO22" s="11">
        <f t="shared" si="12"/>
        <v>0.995373048004627</v>
      </c>
      <c r="AP22" s="11">
        <f t="shared" si="13"/>
        <v>0.9941894247530505</v>
      </c>
      <c r="AQ22" s="11">
        <f t="shared" si="13"/>
        <v>0.99415546464056104</v>
      </c>
      <c r="AR22" s="11">
        <f t="shared" si="13"/>
        <v>0.99412110523221631</v>
      </c>
    </row>
    <row r="23" spans="1:44">
      <c r="B23" s="8" t="s">
        <v>5</v>
      </c>
      <c r="D23" s="11"/>
      <c r="E23" s="11"/>
      <c r="F23" s="11"/>
      <c r="G23" s="11"/>
      <c r="H23" s="11"/>
      <c r="I23" s="11">
        <f t="shared" si="12"/>
        <v>1.0224971878515186</v>
      </c>
      <c r="J23" s="11">
        <f t="shared" si="12"/>
        <v>1.0649064906490648</v>
      </c>
      <c r="K23" s="11">
        <f t="shared" si="12"/>
        <v>1.0568181818181819</v>
      </c>
      <c r="L23" s="11">
        <f t="shared" si="12"/>
        <v>1.0342130987292277</v>
      </c>
      <c r="M23" s="11">
        <f t="shared" si="12"/>
        <v>1.0387523629489603</v>
      </c>
      <c r="N23" s="11">
        <f t="shared" si="12"/>
        <v>1.0109190172884441</v>
      </c>
      <c r="O23" s="11">
        <f t="shared" si="12"/>
        <v>1.0108010801080107</v>
      </c>
      <c r="P23" s="11">
        <f t="shared" si="12"/>
        <v>1.0106856634016028</v>
      </c>
      <c r="Q23" s="11">
        <f t="shared" si="12"/>
        <v>1.011453744493392</v>
      </c>
      <c r="R23" s="11">
        <f t="shared" si="12"/>
        <v>1.0104529616724738</v>
      </c>
      <c r="S23" s="11">
        <f t="shared" si="12"/>
        <v>1.0086206896551724</v>
      </c>
      <c r="T23" s="11">
        <f t="shared" si="12"/>
        <v>1.0085470085470085</v>
      </c>
      <c r="U23" s="11">
        <f t="shared" si="12"/>
        <v>1.0076271186440677</v>
      </c>
      <c r="V23" s="11">
        <f t="shared" si="12"/>
        <v>1.0084104289318756</v>
      </c>
      <c r="W23" s="11">
        <f t="shared" si="12"/>
        <v>1.0083402835696413</v>
      </c>
      <c r="X23" s="11">
        <f t="shared" si="12"/>
        <v>1.0066170388751035</v>
      </c>
      <c r="Y23" s="11">
        <f t="shared" si="12"/>
        <v>1.0073952341824157</v>
      </c>
      <c r="Z23" s="11">
        <f t="shared" si="12"/>
        <v>1.0065252854812399</v>
      </c>
      <c r="AA23" s="11">
        <f t="shared" si="12"/>
        <v>1.0056726094003241</v>
      </c>
      <c r="AB23" s="11">
        <f t="shared" si="12"/>
        <v>1.0064464141821112</v>
      </c>
      <c r="AC23" s="11">
        <f t="shared" si="12"/>
        <v>1.0024019215372297</v>
      </c>
      <c r="AD23" s="11">
        <f t="shared" si="12"/>
        <v>1.0023961661341854</v>
      </c>
      <c r="AE23" s="11">
        <f t="shared" si="12"/>
        <v>1.001593625498008</v>
      </c>
      <c r="AF23" s="11">
        <f t="shared" si="12"/>
        <v>1.0015910898965792</v>
      </c>
      <c r="AG23" s="11">
        <f t="shared" si="12"/>
        <v>1.0007942811755361</v>
      </c>
      <c r="AH23" s="11">
        <f t="shared" si="12"/>
        <v>0.99920634920634921</v>
      </c>
      <c r="AI23" s="11">
        <f t="shared" si="12"/>
        <v>1</v>
      </c>
      <c r="AJ23" s="11">
        <f t="shared" si="12"/>
        <v>0.9984114376489277</v>
      </c>
      <c r="AK23" s="11">
        <f t="shared" si="12"/>
        <v>0.99840891010342081</v>
      </c>
      <c r="AL23" s="11">
        <f t="shared" si="12"/>
        <v>0.99760956175298809</v>
      </c>
      <c r="AM23" s="11">
        <f t="shared" si="12"/>
        <v>0.99760383386581475</v>
      </c>
      <c r="AN23" s="11">
        <f t="shared" si="12"/>
        <v>0.99679743795036024</v>
      </c>
      <c r="AO23" s="11">
        <f t="shared" si="12"/>
        <v>0.99678714859437756</v>
      </c>
      <c r="AP23" s="11">
        <f t="shared" si="13"/>
        <v>0.99597099113618048</v>
      </c>
      <c r="AQ23" s="11">
        <f t="shared" si="13"/>
        <v>0.99676375404530748</v>
      </c>
      <c r="AR23" s="11">
        <f t="shared" si="13"/>
        <v>0.99594155844155841</v>
      </c>
    </row>
    <row r="24" spans="1:44">
      <c r="B24" s="8" t="s">
        <v>6</v>
      </c>
      <c r="D24" s="11"/>
      <c r="E24" s="11"/>
      <c r="F24" s="11"/>
      <c r="G24" s="11"/>
      <c r="H24" s="11"/>
      <c r="I24" s="11">
        <f t="shared" si="12"/>
        <v>1.0588235294117647</v>
      </c>
      <c r="J24" s="11">
        <f t="shared" si="12"/>
        <v>1.1175213675213675</v>
      </c>
      <c r="K24" s="11">
        <f t="shared" si="12"/>
        <v>1.0363288718929253</v>
      </c>
      <c r="L24" s="11">
        <f t="shared" si="12"/>
        <v>1.0571955719557196</v>
      </c>
      <c r="M24" s="11">
        <f t="shared" si="12"/>
        <v>1.0732984293193717</v>
      </c>
      <c r="N24" s="11">
        <f t="shared" si="12"/>
        <v>1.0146341463414634</v>
      </c>
      <c r="O24" s="11">
        <f t="shared" si="12"/>
        <v>1.016025641025641</v>
      </c>
      <c r="P24" s="11">
        <f t="shared" si="12"/>
        <v>1.0141955835962144</v>
      </c>
      <c r="Q24" s="11">
        <f t="shared" si="12"/>
        <v>1.0139968895800933</v>
      </c>
      <c r="R24" s="11">
        <f t="shared" si="12"/>
        <v>1.0138036809815951</v>
      </c>
      <c r="S24" s="11">
        <f t="shared" si="12"/>
        <v>1.0105900151285931</v>
      </c>
      <c r="T24" s="11">
        <f t="shared" si="12"/>
        <v>1.0089820359281436</v>
      </c>
      <c r="U24" s="11">
        <f t="shared" si="12"/>
        <v>1.0089020771513353</v>
      </c>
      <c r="V24" s="11">
        <f t="shared" si="12"/>
        <v>1.0073529411764706</v>
      </c>
      <c r="W24" s="11">
        <f t="shared" si="12"/>
        <v>1.0072992700729928</v>
      </c>
      <c r="X24" s="11">
        <f t="shared" si="12"/>
        <v>0.99855072463768113</v>
      </c>
      <c r="Y24" s="11">
        <f t="shared" si="12"/>
        <v>0.99854862119013066</v>
      </c>
      <c r="Z24" s="11">
        <f t="shared" si="12"/>
        <v>0.99709302325581395</v>
      </c>
      <c r="AA24" s="11">
        <f t="shared" si="12"/>
        <v>0.99562682215743437</v>
      </c>
      <c r="AB24" s="11">
        <f t="shared" si="12"/>
        <v>0.99560761346998539</v>
      </c>
      <c r="AC24" s="11">
        <f t="shared" si="12"/>
        <v>0.99852941176470589</v>
      </c>
      <c r="AD24" s="11">
        <f t="shared" si="12"/>
        <v>0.99705449189985274</v>
      </c>
      <c r="AE24" s="11">
        <f t="shared" si="12"/>
        <v>0.99556868537666177</v>
      </c>
      <c r="AF24" s="11">
        <f t="shared" si="12"/>
        <v>0.9970326409495549</v>
      </c>
      <c r="AG24" s="11">
        <f t="shared" si="12"/>
        <v>0.9955357142857143</v>
      </c>
      <c r="AH24" s="11">
        <f t="shared" si="12"/>
        <v>0.99701046337817634</v>
      </c>
      <c r="AI24" s="11">
        <f t="shared" si="12"/>
        <v>0.99700149925037485</v>
      </c>
      <c r="AJ24" s="11">
        <f t="shared" si="12"/>
        <v>0.99699248120300754</v>
      </c>
      <c r="AK24" s="11">
        <f t="shared" si="12"/>
        <v>0.99849170437405732</v>
      </c>
      <c r="AL24" s="11">
        <f t="shared" si="12"/>
        <v>0.99697885196374625</v>
      </c>
      <c r="AM24" s="11">
        <f t="shared" si="12"/>
        <v>0.99696969696969695</v>
      </c>
      <c r="AN24" s="11">
        <f t="shared" si="12"/>
        <v>0.99848024316109418</v>
      </c>
      <c r="AO24" s="11">
        <f t="shared" si="12"/>
        <v>0.9969558599695586</v>
      </c>
      <c r="AP24" s="11">
        <f t="shared" si="13"/>
        <v>0.99847328244274813</v>
      </c>
      <c r="AQ24" s="11">
        <f t="shared" si="13"/>
        <v>0.99847094801223246</v>
      </c>
      <c r="AR24" s="11">
        <f t="shared" si="13"/>
        <v>0.99540581929555894</v>
      </c>
    </row>
    <row r="25" spans="1:44">
      <c r="B25" s="8" t="s">
        <v>7</v>
      </c>
      <c r="D25" s="11"/>
      <c r="E25" s="11"/>
      <c r="F25" s="11"/>
      <c r="G25" s="11"/>
      <c r="H25" s="11"/>
      <c r="I25" s="11">
        <f t="shared" si="12"/>
        <v>1.0602284527518173</v>
      </c>
      <c r="J25" s="11">
        <f t="shared" si="12"/>
        <v>1.0617042115572968</v>
      </c>
      <c r="K25" s="11">
        <f t="shared" si="12"/>
        <v>1.0811808118081181</v>
      </c>
      <c r="L25" s="11">
        <f t="shared" si="12"/>
        <v>1.0273037542662116</v>
      </c>
      <c r="M25" s="11">
        <f t="shared" si="12"/>
        <v>1.037375415282392</v>
      </c>
      <c r="N25" s="11">
        <f t="shared" si="12"/>
        <v>1.0128102481985588</v>
      </c>
      <c r="O25" s="11">
        <f t="shared" si="12"/>
        <v>1.0118577075098814</v>
      </c>
      <c r="P25" s="11">
        <f t="shared" si="12"/>
        <v>1.0101562500000001</v>
      </c>
      <c r="Q25" s="11">
        <f t="shared" si="12"/>
        <v>1.0100541376643464</v>
      </c>
      <c r="R25" s="11">
        <f t="shared" si="12"/>
        <v>1.0091883614088821</v>
      </c>
      <c r="S25" s="11">
        <f t="shared" si="12"/>
        <v>1.0083459787556905</v>
      </c>
      <c r="T25" s="11">
        <f t="shared" si="12"/>
        <v>1.0075244544770505</v>
      </c>
      <c r="U25" s="11">
        <f t="shared" si="12"/>
        <v>1.0067214339058999</v>
      </c>
      <c r="V25" s="11">
        <f t="shared" si="12"/>
        <v>1.0059347181008902</v>
      </c>
      <c r="W25" s="11">
        <f t="shared" si="12"/>
        <v>1.0044247787610618</v>
      </c>
      <c r="X25" s="11">
        <f t="shared" si="12"/>
        <v>1.0058737151248165</v>
      </c>
      <c r="Y25" s="11">
        <f t="shared" si="12"/>
        <v>1.005109489051095</v>
      </c>
      <c r="Z25" s="11">
        <f t="shared" si="12"/>
        <v>1.0036310820624545</v>
      </c>
      <c r="AA25" s="11">
        <f t="shared" si="12"/>
        <v>1.0028943560057888</v>
      </c>
      <c r="AB25" s="11">
        <f t="shared" si="12"/>
        <v>1.0028860028860029</v>
      </c>
      <c r="AC25" s="11">
        <f t="shared" si="12"/>
        <v>1.0028776978417266</v>
      </c>
      <c r="AD25" s="11">
        <f t="shared" si="12"/>
        <v>1.0021520803443329</v>
      </c>
      <c r="AE25" s="11">
        <f t="shared" si="12"/>
        <v>1.0007158196134573</v>
      </c>
      <c r="AF25" s="11">
        <f t="shared" si="12"/>
        <v>1</v>
      </c>
      <c r="AG25" s="11">
        <f t="shared" si="12"/>
        <v>1</v>
      </c>
      <c r="AH25" s="11">
        <f t="shared" si="12"/>
        <v>1.0014306151645207</v>
      </c>
      <c r="AI25" s="11">
        <f t="shared" si="12"/>
        <v>1.0014285714285713</v>
      </c>
      <c r="AJ25" s="11">
        <f t="shared" si="12"/>
        <v>1</v>
      </c>
      <c r="AK25" s="11">
        <f t="shared" si="12"/>
        <v>0.99928673323823114</v>
      </c>
      <c r="AL25" s="11">
        <f t="shared" si="12"/>
        <v>0.99857244825124913</v>
      </c>
      <c r="AM25" s="11">
        <f t="shared" si="12"/>
        <v>1.0014295925661187</v>
      </c>
      <c r="AN25" s="11">
        <f t="shared" si="12"/>
        <v>1.0007137758743754</v>
      </c>
      <c r="AO25" s="11">
        <f t="shared" si="12"/>
        <v>1</v>
      </c>
      <c r="AP25" s="11">
        <f t="shared" si="13"/>
        <v>1</v>
      </c>
      <c r="AQ25" s="11">
        <f t="shared" si="13"/>
        <v>1</v>
      </c>
      <c r="AR25" s="11">
        <f t="shared" si="13"/>
        <v>0.99928673323823114</v>
      </c>
    </row>
    <row r="26" spans="1:44">
      <c r="B26" s="8" t="s">
        <v>8</v>
      </c>
      <c r="D26" s="11"/>
      <c r="E26" s="11"/>
      <c r="F26" s="11"/>
      <c r="G26" s="11"/>
      <c r="H26" s="11"/>
      <c r="I26" s="11">
        <f t="shared" si="12"/>
        <v>1.0990312163616793</v>
      </c>
      <c r="J26" s="11">
        <f t="shared" si="12"/>
        <v>1.1204701273261508</v>
      </c>
      <c r="K26" s="11">
        <f t="shared" si="12"/>
        <v>1.1180069930069929</v>
      </c>
      <c r="L26" s="11">
        <f t="shared" si="12"/>
        <v>1.0265832681782643</v>
      </c>
      <c r="M26" s="11">
        <f t="shared" si="12"/>
        <v>1.0312261995430312</v>
      </c>
      <c r="N26" s="11">
        <f t="shared" si="12"/>
        <v>1.0243722304283605</v>
      </c>
      <c r="O26" s="11">
        <f t="shared" si="12"/>
        <v>1.023071377072819</v>
      </c>
      <c r="P26" s="11">
        <f t="shared" si="12"/>
        <v>1.0239605355884425</v>
      </c>
      <c r="Q26" s="11">
        <f t="shared" si="12"/>
        <v>1.0227116311080524</v>
      </c>
      <c r="R26" s="11">
        <f t="shared" si="12"/>
        <v>1.0222072678331091</v>
      </c>
      <c r="S26" s="11">
        <f t="shared" si="12"/>
        <v>1.0190915075707703</v>
      </c>
      <c r="T26" s="11">
        <f t="shared" si="12"/>
        <v>1.0187338501291989</v>
      </c>
      <c r="U26" s="11">
        <f t="shared" si="12"/>
        <v>1.0171211160431199</v>
      </c>
      <c r="V26" s="11">
        <f t="shared" si="12"/>
        <v>1.0168329177057356</v>
      </c>
      <c r="W26" s="11">
        <f t="shared" si="12"/>
        <v>1.0159411404046597</v>
      </c>
      <c r="X26" s="11">
        <f t="shared" si="12"/>
        <v>1.0175015087507544</v>
      </c>
      <c r="Y26" s="11">
        <f t="shared" si="12"/>
        <v>1.0172004744958481</v>
      </c>
      <c r="Z26" s="11">
        <f t="shared" si="12"/>
        <v>1.0169096209912536</v>
      </c>
      <c r="AA26" s="11">
        <f t="shared" si="12"/>
        <v>1.0154816513761469</v>
      </c>
      <c r="AB26" s="11">
        <f t="shared" si="12"/>
        <v>1.0158102766798418</v>
      </c>
      <c r="AC26" s="11">
        <f t="shared" si="12"/>
        <v>1.0111172873818788</v>
      </c>
      <c r="AD26" s="11">
        <f t="shared" si="12"/>
        <v>1.0109950522264981</v>
      </c>
      <c r="AE26" s="11">
        <f t="shared" si="12"/>
        <v>1.0108754758020664</v>
      </c>
      <c r="AF26" s="11">
        <f t="shared" si="12"/>
        <v>1.0102205486820872</v>
      </c>
      <c r="AG26" s="11">
        <f t="shared" si="12"/>
        <v>1.0101171458998934</v>
      </c>
      <c r="AH26" s="11">
        <f t="shared" si="12"/>
        <v>1.0073800738007379</v>
      </c>
      <c r="AI26" s="11">
        <f t="shared" si="12"/>
        <v>1.0073260073260073</v>
      </c>
      <c r="AJ26" s="11">
        <f t="shared" si="12"/>
        <v>1.0062337662337661</v>
      </c>
      <c r="AK26" s="11">
        <f t="shared" si="12"/>
        <v>1.0061951471347446</v>
      </c>
      <c r="AL26" s="11">
        <f t="shared" si="12"/>
        <v>1.0056439199589533</v>
      </c>
      <c r="AM26" s="11">
        <f t="shared" si="12"/>
        <v>1.0025510204081634</v>
      </c>
      <c r="AN26" s="11">
        <f t="shared" si="12"/>
        <v>1.0025445292620865</v>
      </c>
      <c r="AO26" s="11">
        <f t="shared" si="12"/>
        <v>1.0015228426395939</v>
      </c>
      <c r="AP26" s="11">
        <f t="shared" si="13"/>
        <v>1.001520527116067</v>
      </c>
      <c r="AQ26" s="11">
        <f t="shared" si="13"/>
        <v>1.0010121457489878</v>
      </c>
      <c r="AR26" s="11">
        <f t="shared" si="13"/>
        <v>1.0005055611729019</v>
      </c>
    </row>
    <row r="27" spans="1:44">
      <c r="B27" s="8" t="s">
        <v>9</v>
      </c>
      <c r="D27" s="11"/>
      <c r="E27" s="11"/>
      <c r="F27" s="11"/>
      <c r="G27" s="11"/>
      <c r="H27" s="11"/>
      <c r="I27" s="11">
        <f t="shared" si="12"/>
        <v>0.99445214979195562</v>
      </c>
      <c r="J27" s="11">
        <f t="shared" si="12"/>
        <v>1.0362622036262203</v>
      </c>
      <c r="K27" s="11">
        <f t="shared" si="12"/>
        <v>1.0309555854643337</v>
      </c>
      <c r="L27" s="11">
        <f t="shared" si="12"/>
        <v>1.0234986945169713</v>
      </c>
      <c r="M27" s="11">
        <f t="shared" si="12"/>
        <v>1.0267857142857142</v>
      </c>
      <c r="N27" s="11">
        <f t="shared" si="12"/>
        <v>1.0012422360248447</v>
      </c>
      <c r="O27" s="11">
        <f t="shared" si="12"/>
        <v>1.001240694789082</v>
      </c>
      <c r="P27" s="11">
        <f t="shared" si="12"/>
        <v>1.0024783147459728</v>
      </c>
      <c r="Q27" s="11">
        <f t="shared" si="12"/>
        <v>1.0024721878862795</v>
      </c>
      <c r="R27" s="11">
        <f t="shared" si="12"/>
        <v>1.002466091245376</v>
      </c>
      <c r="S27" s="11">
        <f t="shared" si="12"/>
        <v>1.001230012300123</v>
      </c>
      <c r="T27" s="11">
        <f t="shared" si="12"/>
        <v>1.0024570024570025</v>
      </c>
      <c r="U27" s="11">
        <f t="shared" si="12"/>
        <v>1.0024509803921569</v>
      </c>
      <c r="V27" s="11">
        <f t="shared" si="12"/>
        <v>1.0036674816625917</v>
      </c>
      <c r="W27" s="11">
        <f t="shared" si="12"/>
        <v>1.0036540803897687</v>
      </c>
      <c r="X27" s="11">
        <f t="shared" si="12"/>
        <v>1.0012135922330097</v>
      </c>
      <c r="Y27" s="11">
        <f t="shared" si="12"/>
        <v>1.0012121212121212</v>
      </c>
      <c r="Z27" s="11">
        <f t="shared" si="12"/>
        <v>1.0012106537530265</v>
      </c>
      <c r="AA27" s="11">
        <f t="shared" si="12"/>
        <v>1.0024183796856105</v>
      </c>
      <c r="AB27" s="11">
        <f t="shared" si="12"/>
        <v>1.0012062726176116</v>
      </c>
      <c r="AC27" s="11">
        <f t="shared" si="12"/>
        <v>0.99879518072289153</v>
      </c>
      <c r="AD27" s="11">
        <f t="shared" si="12"/>
        <v>0.99879372738238847</v>
      </c>
      <c r="AE27" s="11">
        <f t="shared" si="12"/>
        <v>0.99758454106280192</v>
      </c>
      <c r="AF27" s="11">
        <f t="shared" si="12"/>
        <v>0.99757869249394671</v>
      </c>
      <c r="AG27" s="11">
        <f t="shared" si="12"/>
        <v>0.99757281553398058</v>
      </c>
      <c r="AH27" s="11">
        <f t="shared" si="12"/>
        <v>0.9939172749391727</v>
      </c>
      <c r="AI27" s="11">
        <f t="shared" si="12"/>
        <v>0.99265605875152996</v>
      </c>
      <c r="AJ27" s="11">
        <f t="shared" si="12"/>
        <v>0.99383477188655978</v>
      </c>
      <c r="AK27" s="11">
        <f t="shared" si="12"/>
        <v>0.99131513647642677</v>
      </c>
      <c r="AL27" s="11">
        <f t="shared" si="12"/>
        <v>0.99249061326658328</v>
      </c>
      <c r="AM27" s="11">
        <f t="shared" si="12"/>
        <v>0.99243379571248425</v>
      </c>
      <c r="AN27" s="11">
        <f t="shared" si="12"/>
        <v>0.99110546378653108</v>
      </c>
      <c r="AO27" s="11">
        <f t="shared" si="12"/>
        <v>0.99102564102564106</v>
      </c>
      <c r="AP27" s="11">
        <f t="shared" si="13"/>
        <v>0.9909443725743855</v>
      </c>
      <c r="AQ27" s="11">
        <f t="shared" si="13"/>
        <v>0.98955613577023493</v>
      </c>
      <c r="AR27" s="11">
        <f t="shared" si="13"/>
        <v>0.99868073878627972</v>
      </c>
    </row>
    <row r="28" spans="1:44">
      <c r="B28" s="8" t="s">
        <v>10</v>
      </c>
      <c r="D28" s="11"/>
      <c r="E28" s="11"/>
      <c r="F28" s="11"/>
      <c r="G28" s="11"/>
      <c r="H28" s="11"/>
      <c r="I28" s="11">
        <f t="shared" si="12"/>
        <v>1.010204081632653</v>
      </c>
      <c r="J28" s="11">
        <f t="shared" si="12"/>
        <v>1.0464646464646465</v>
      </c>
      <c r="K28" s="11">
        <f t="shared" si="12"/>
        <v>1.0405405405405406</v>
      </c>
      <c r="L28" s="11">
        <f t="shared" si="12"/>
        <v>1.0315398886827458</v>
      </c>
      <c r="M28" s="11">
        <f t="shared" si="12"/>
        <v>1.039568345323741</v>
      </c>
      <c r="N28" s="11">
        <f t="shared" si="12"/>
        <v>1.0086505190311419</v>
      </c>
      <c r="O28" s="11">
        <f t="shared" si="12"/>
        <v>1.0068610634648369</v>
      </c>
      <c r="P28" s="11">
        <f t="shared" ref="I28:AO34" si="15">P11/O11</f>
        <v>1.0085178875638841</v>
      </c>
      <c r="Q28" s="11">
        <f t="shared" si="15"/>
        <v>1.0084459459459461</v>
      </c>
      <c r="R28" s="11">
        <f t="shared" si="15"/>
        <v>1.0083752093802345</v>
      </c>
      <c r="S28" s="11">
        <f t="shared" si="15"/>
        <v>1.0083056478405317</v>
      </c>
      <c r="T28" s="11">
        <f t="shared" si="15"/>
        <v>1.0082372322899507</v>
      </c>
      <c r="U28" s="11">
        <f t="shared" si="15"/>
        <v>1.0065359477124183</v>
      </c>
      <c r="V28" s="11">
        <f t="shared" si="15"/>
        <v>1.0081168831168832</v>
      </c>
      <c r="W28" s="11">
        <f t="shared" si="15"/>
        <v>1.0096618357487923</v>
      </c>
      <c r="X28" s="11">
        <f t="shared" si="15"/>
        <v>1.0047846889952152</v>
      </c>
      <c r="Y28" s="11">
        <f t="shared" si="15"/>
        <v>1.0047619047619047</v>
      </c>
      <c r="Z28" s="11">
        <f t="shared" si="15"/>
        <v>1.0047393364928909</v>
      </c>
      <c r="AA28" s="11">
        <f t="shared" si="15"/>
        <v>1.0047169811320755</v>
      </c>
      <c r="AB28" s="11">
        <f t="shared" si="15"/>
        <v>1.0046948356807512</v>
      </c>
      <c r="AC28" s="11">
        <f t="shared" si="15"/>
        <v>1.0046728971962617</v>
      </c>
      <c r="AD28" s="11">
        <f t="shared" si="15"/>
        <v>1.0046511627906978</v>
      </c>
      <c r="AE28" s="11">
        <f t="shared" si="15"/>
        <v>1.0046296296296295</v>
      </c>
      <c r="AF28" s="11">
        <f t="shared" si="15"/>
        <v>1.0030721966205838</v>
      </c>
      <c r="AG28" s="11">
        <f t="shared" si="15"/>
        <v>1.0015313935681469</v>
      </c>
      <c r="AH28" s="11">
        <f t="shared" si="15"/>
        <v>1.0030581039755351</v>
      </c>
      <c r="AI28" s="11">
        <f t="shared" si="15"/>
        <v>1.0030487804878048</v>
      </c>
      <c r="AJ28" s="11">
        <f t="shared" si="15"/>
        <v>1.0015197568389058</v>
      </c>
      <c r="AK28" s="11">
        <f t="shared" si="15"/>
        <v>1.0015174506828528</v>
      </c>
      <c r="AL28" s="11">
        <f t="shared" si="15"/>
        <v>1</v>
      </c>
      <c r="AM28" s="11">
        <f t="shared" si="15"/>
        <v>1</v>
      </c>
      <c r="AN28" s="11">
        <f t="shared" si="15"/>
        <v>1.0015151515151515</v>
      </c>
      <c r="AO28" s="11">
        <f t="shared" si="15"/>
        <v>0.99848714069591527</v>
      </c>
      <c r="AP28" s="11">
        <f t="shared" si="13"/>
        <v>1</v>
      </c>
      <c r="AQ28" s="11">
        <f t="shared" si="13"/>
        <v>0.99848484848484853</v>
      </c>
      <c r="AR28" s="11">
        <f t="shared" si="13"/>
        <v>1</v>
      </c>
    </row>
    <row r="29" spans="1:44">
      <c r="B29" s="8" t="s">
        <v>11</v>
      </c>
      <c r="D29" s="11"/>
      <c r="E29" s="11"/>
      <c r="F29" s="11"/>
      <c r="G29" s="11"/>
      <c r="H29" s="11"/>
      <c r="I29" s="11">
        <f t="shared" si="15"/>
        <v>1.0139275766016713</v>
      </c>
      <c r="J29" s="11">
        <f t="shared" si="15"/>
        <v>1.0357142857142858</v>
      </c>
      <c r="K29" s="11">
        <f t="shared" si="15"/>
        <v>1.0530503978779842</v>
      </c>
      <c r="L29" s="11">
        <f t="shared" si="15"/>
        <v>1.0340050377833754</v>
      </c>
      <c r="M29" s="11">
        <f t="shared" si="15"/>
        <v>1.0341047503045067</v>
      </c>
      <c r="N29" s="11">
        <f t="shared" si="15"/>
        <v>1.0035335689045937</v>
      </c>
      <c r="O29" s="11">
        <f t="shared" si="15"/>
        <v>1.0035211267605635</v>
      </c>
      <c r="P29" s="11">
        <f t="shared" si="15"/>
        <v>1.0035087719298246</v>
      </c>
      <c r="Q29" s="11">
        <f t="shared" si="15"/>
        <v>1.0023310023310024</v>
      </c>
      <c r="R29" s="11">
        <f t="shared" si="15"/>
        <v>1.0034883720930232</v>
      </c>
      <c r="S29" s="11">
        <f t="shared" si="15"/>
        <v>1.0023174971031286</v>
      </c>
      <c r="T29" s="11">
        <f t="shared" si="15"/>
        <v>1.0011560693641619</v>
      </c>
      <c r="U29" s="11">
        <f t="shared" si="15"/>
        <v>1.0011547344110854</v>
      </c>
      <c r="V29" s="11">
        <f t="shared" si="15"/>
        <v>1.0011534025374855</v>
      </c>
      <c r="W29" s="11">
        <f t="shared" si="15"/>
        <v>1</v>
      </c>
      <c r="X29" s="11">
        <f t="shared" si="15"/>
        <v>0.99884792626728114</v>
      </c>
      <c r="Y29" s="11">
        <f t="shared" si="15"/>
        <v>0.99769319492502884</v>
      </c>
      <c r="Z29" s="11">
        <f t="shared" si="15"/>
        <v>0.9976878612716763</v>
      </c>
      <c r="AA29" s="11">
        <f t="shared" si="15"/>
        <v>0.99652375434530704</v>
      </c>
      <c r="AB29" s="11">
        <f t="shared" si="15"/>
        <v>0.99534883720930234</v>
      </c>
      <c r="AC29" s="11">
        <f t="shared" si="15"/>
        <v>0.99532710280373837</v>
      </c>
      <c r="AD29" s="11">
        <f t="shared" si="15"/>
        <v>0.994131455399061</v>
      </c>
      <c r="AE29" s="11">
        <f t="shared" si="15"/>
        <v>0.99409681227863045</v>
      </c>
      <c r="AF29" s="11">
        <f t="shared" si="15"/>
        <v>0.99287410926365793</v>
      </c>
      <c r="AG29" s="11">
        <f t="shared" si="15"/>
        <v>0.99162679425837319</v>
      </c>
      <c r="AH29" s="11">
        <f t="shared" si="15"/>
        <v>0.99396863691194215</v>
      </c>
      <c r="AI29" s="11">
        <f t="shared" si="15"/>
        <v>0.9939320388349514</v>
      </c>
      <c r="AJ29" s="11">
        <f t="shared" si="15"/>
        <v>0.9926739926739927</v>
      </c>
      <c r="AK29" s="11">
        <f t="shared" si="15"/>
        <v>0.99261992619926198</v>
      </c>
      <c r="AL29" s="11">
        <f t="shared" si="15"/>
        <v>0.99256505576208176</v>
      </c>
      <c r="AM29" s="11">
        <f t="shared" si="15"/>
        <v>0.99375780274656678</v>
      </c>
      <c r="AN29" s="11">
        <f t="shared" si="15"/>
        <v>0.99246231155778897</v>
      </c>
      <c r="AO29" s="11">
        <f t="shared" si="15"/>
        <v>0.9924050632911392</v>
      </c>
      <c r="AP29" s="11">
        <f t="shared" si="13"/>
        <v>0.99362244897959184</v>
      </c>
      <c r="AQ29" s="11">
        <f t="shared" si="13"/>
        <v>0.99101412066752248</v>
      </c>
      <c r="AR29" s="11">
        <f t="shared" si="13"/>
        <v>0.99481865284974091</v>
      </c>
    </row>
    <row r="30" spans="1:44">
      <c r="B30" s="8" t="s">
        <v>12</v>
      </c>
      <c r="D30" s="11"/>
      <c r="E30" s="11"/>
      <c r="F30" s="11"/>
      <c r="G30" s="11"/>
      <c r="H30" s="11"/>
      <c r="I30" s="11">
        <f t="shared" si="15"/>
        <v>1.0115384615384615</v>
      </c>
      <c r="J30" s="11">
        <f t="shared" si="15"/>
        <v>1.0247148288973384</v>
      </c>
      <c r="K30" s="11">
        <f t="shared" si="15"/>
        <v>1.0473098330241188</v>
      </c>
      <c r="L30" s="11">
        <f t="shared" si="15"/>
        <v>1.0141718334809566</v>
      </c>
      <c r="M30" s="11">
        <f t="shared" si="15"/>
        <v>1.017467248908297</v>
      </c>
      <c r="N30" s="11">
        <f t="shared" si="15"/>
        <v>1.0025751072961373</v>
      </c>
      <c r="O30" s="11">
        <f t="shared" si="15"/>
        <v>1.0017123287671232</v>
      </c>
      <c r="P30" s="11">
        <f t="shared" si="15"/>
        <v>1.0017094017094017</v>
      </c>
      <c r="Q30" s="11">
        <f t="shared" si="15"/>
        <v>1.0017064846416381</v>
      </c>
      <c r="R30" s="11">
        <f t="shared" si="15"/>
        <v>1.0008517887563884</v>
      </c>
      <c r="S30" s="11">
        <f t="shared" si="15"/>
        <v>1.0025531914893617</v>
      </c>
      <c r="T30" s="11">
        <f t="shared" si="15"/>
        <v>1.0016977928692699</v>
      </c>
      <c r="U30" s="11">
        <f t="shared" si="15"/>
        <v>1.0008474576271187</v>
      </c>
      <c r="V30" s="11">
        <f t="shared" si="15"/>
        <v>1.0008467400508043</v>
      </c>
      <c r="W30" s="11">
        <f t="shared" si="15"/>
        <v>1.0016920473773265</v>
      </c>
      <c r="X30" s="11">
        <f t="shared" si="15"/>
        <v>1</v>
      </c>
      <c r="Y30" s="11">
        <f t="shared" si="15"/>
        <v>1</v>
      </c>
      <c r="Z30" s="11">
        <f t="shared" si="15"/>
        <v>1</v>
      </c>
      <c r="AA30" s="11">
        <f t="shared" si="15"/>
        <v>0.99915540540540537</v>
      </c>
      <c r="AB30" s="11">
        <f t="shared" si="15"/>
        <v>0.99915469146238378</v>
      </c>
      <c r="AC30" s="11">
        <f t="shared" si="15"/>
        <v>0.9974619289340102</v>
      </c>
      <c r="AD30" s="11">
        <f t="shared" si="15"/>
        <v>0.99745547073791352</v>
      </c>
      <c r="AE30" s="11">
        <f t="shared" si="15"/>
        <v>0.99659863945578231</v>
      </c>
      <c r="AF30" s="11">
        <f t="shared" si="15"/>
        <v>0.99573378839590443</v>
      </c>
      <c r="AG30" s="11">
        <f t="shared" si="15"/>
        <v>0.99485861182519275</v>
      </c>
      <c r="AH30" s="11">
        <f t="shared" si="15"/>
        <v>0.99397071490094746</v>
      </c>
      <c r="AI30" s="11">
        <f t="shared" si="15"/>
        <v>0.9939341421143848</v>
      </c>
      <c r="AJ30" s="11">
        <f t="shared" si="15"/>
        <v>0.993025283347864</v>
      </c>
      <c r="AK30" s="11">
        <f t="shared" si="15"/>
        <v>0.99209833187006147</v>
      </c>
      <c r="AL30" s="11">
        <f t="shared" si="15"/>
        <v>0.99203539823008846</v>
      </c>
      <c r="AM30" s="11">
        <f t="shared" si="15"/>
        <v>0.99286351471900092</v>
      </c>
      <c r="AN30" s="11">
        <f t="shared" si="15"/>
        <v>0.99281221922731355</v>
      </c>
      <c r="AO30" s="11">
        <f t="shared" si="15"/>
        <v>0.99185520361990953</v>
      </c>
      <c r="AP30" s="11">
        <f t="shared" si="13"/>
        <v>0.99178832116788318</v>
      </c>
      <c r="AQ30" s="11">
        <f t="shared" si="13"/>
        <v>0.99172033118675251</v>
      </c>
      <c r="AR30" s="11">
        <f t="shared" si="13"/>
        <v>0.99443413729128016</v>
      </c>
    </row>
    <row r="31" spans="1:44">
      <c r="B31" s="9" t="s">
        <v>14</v>
      </c>
      <c r="D31" s="11"/>
      <c r="E31" s="11"/>
      <c r="F31" s="11"/>
      <c r="G31" s="11"/>
      <c r="H31" s="11"/>
      <c r="I31" s="11">
        <f t="shared" si="15"/>
        <v>1.0280701754385966</v>
      </c>
      <c r="J31" s="11">
        <f t="shared" si="15"/>
        <v>1.047580807066854</v>
      </c>
      <c r="K31" s="11">
        <f t="shared" si="15"/>
        <v>1.0496358758144884</v>
      </c>
      <c r="L31" s="11">
        <f t="shared" si="15"/>
        <v>1.0297608179660398</v>
      </c>
      <c r="M31" s="11">
        <f t="shared" si="15"/>
        <v>1.0344858156028369</v>
      </c>
      <c r="N31" s="11">
        <f t="shared" si="15"/>
        <v>1.0077127431656525</v>
      </c>
      <c r="O31" s="11">
        <f t="shared" si="15"/>
        <v>1.0073135470703292</v>
      </c>
      <c r="P31" s="11">
        <f t="shared" si="15"/>
        <v>1.0070915998311525</v>
      </c>
      <c r="Q31" s="11">
        <f t="shared" si="15"/>
        <v>1.0068740045267834</v>
      </c>
      <c r="R31" s="11">
        <f t="shared" si="15"/>
        <v>1.0063275330946633</v>
      </c>
      <c r="S31" s="11">
        <f t="shared" si="15"/>
        <v>1.0062050136510301</v>
      </c>
      <c r="T31" s="11">
        <f t="shared" si="15"/>
        <v>1.0057556322973196</v>
      </c>
      <c r="U31" s="11">
        <f t="shared" si="15"/>
        <v>1.0050686723348594</v>
      </c>
      <c r="V31" s="11">
        <f t="shared" si="15"/>
        <v>1.0050431104603872</v>
      </c>
      <c r="W31" s="11">
        <f t="shared" si="15"/>
        <v>1.0046940757526708</v>
      </c>
      <c r="X31" s="11">
        <f t="shared" si="15"/>
        <v>1.0041888190752377</v>
      </c>
      <c r="Y31" s="11">
        <f t="shared" si="15"/>
        <v>1.0039306914808279</v>
      </c>
      <c r="Z31" s="11">
        <f t="shared" si="15"/>
        <v>1.0035956851777867</v>
      </c>
      <c r="AA31" s="11">
        <f t="shared" si="15"/>
        <v>1.0030254777070065</v>
      </c>
      <c r="AB31" s="11">
        <f t="shared" si="15"/>
        <v>1.0026988410858866</v>
      </c>
      <c r="AC31" s="11">
        <f t="shared" si="15"/>
        <v>1.0017416086130462</v>
      </c>
      <c r="AD31" s="11">
        <f t="shared" si="15"/>
        <v>1.0013434487118698</v>
      </c>
      <c r="AE31" s="11">
        <f t="shared" si="15"/>
        <v>1.0006313629547787</v>
      </c>
      <c r="AF31" s="11">
        <f t="shared" si="15"/>
        <v>1.0002366117201673</v>
      </c>
      <c r="AG31" s="11">
        <f t="shared" si="15"/>
        <v>0.99960574041949224</v>
      </c>
      <c r="AH31" s="11">
        <f t="shared" si="15"/>
        <v>0.99960558491756724</v>
      </c>
      <c r="AI31" s="11">
        <f t="shared" si="15"/>
        <v>0.99936868686868685</v>
      </c>
      <c r="AJ31" s="11">
        <f t="shared" si="15"/>
        <v>0.99865761212886928</v>
      </c>
      <c r="AK31" s="11">
        <f t="shared" si="15"/>
        <v>0.99833952716059149</v>
      </c>
      <c r="AL31" s="11">
        <f t="shared" si="15"/>
        <v>0.9979407571677491</v>
      </c>
      <c r="AM31" s="11">
        <f t="shared" si="15"/>
        <v>0.99809523809523815</v>
      </c>
      <c r="AN31" s="11">
        <f t="shared" si="15"/>
        <v>0.99785305343511455</v>
      </c>
      <c r="AO31" s="11">
        <f t="shared" si="15"/>
        <v>0.99737030839110685</v>
      </c>
      <c r="AP31" s="11">
        <f t="shared" si="13"/>
        <v>0.99744327261105781</v>
      </c>
      <c r="AQ31" s="11">
        <f t="shared" si="13"/>
        <v>0.99703620634412049</v>
      </c>
      <c r="AR31" s="11">
        <f t="shared" si="13"/>
        <v>0.997589780670041</v>
      </c>
    </row>
    <row r="32" spans="1:44">
      <c r="B32" s="9" t="s">
        <v>15</v>
      </c>
      <c r="C32" s="10"/>
      <c r="D32" s="11"/>
      <c r="E32" s="11"/>
      <c r="F32" s="11"/>
      <c r="G32" s="11"/>
      <c r="H32" s="11"/>
      <c r="I32" s="11">
        <f t="shared" si="15"/>
        <v>1.0754070265638389</v>
      </c>
      <c r="J32" s="11">
        <f t="shared" si="15"/>
        <v>1.0960159362549802</v>
      </c>
      <c r="K32" s="12">
        <f t="shared" si="15"/>
        <v>1.0879680116321337</v>
      </c>
      <c r="L32" s="11">
        <f t="shared" si="15"/>
        <v>1.0324089542265287</v>
      </c>
      <c r="M32" s="11">
        <f t="shared" si="15"/>
        <v>1.0414239482200647</v>
      </c>
      <c r="N32" s="11">
        <f t="shared" si="15"/>
        <v>1.0180236171535115</v>
      </c>
      <c r="O32" s="11">
        <f t="shared" si="15"/>
        <v>1.0173992673992673</v>
      </c>
      <c r="P32" s="11">
        <f t="shared" si="15"/>
        <v>1.0168016801680169</v>
      </c>
      <c r="Q32" s="11">
        <f t="shared" si="15"/>
        <v>1.0162289760991443</v>
      </c>
      <c r="R32" s="11">
        <f t="shared" si="15"/>
        <v>1.0156794425087108</v>
      </c>
      <c r="S32" s="11">
        <f t="shared" si="15"/>
        <v>1.013436249285306</v>
      </c>
      <c r="T32" s="11">
        <f t="shared" si="15"/>
        <v>1.0126939351198871</v>
      </c>
      <c r="U32" s="11">
        <f t="shared" si="15"/>
        <v>1.0116991643454039</v>
      </c>
      <c r="V32" s="11">
        <f t="shared" si="15"/>
        <v>1.0110132158590308</v>
      </c>
      <c r="W32" s="11">
        <f t="shared" si="15"/>
        <v>1.0100762527233116</v>
      </c>
      <c r="X32" s="11">
        <f t="shared" si="15"/>
        <v>1.0097061202480453</v>
      </c>
      <c r="Y32" s="11">
        <f t="shared" si="15"/>
        <v>1.0093457943925233</v>
      </c>
      <c r="Z32" s="11">
        <f t="shared" si="15"/>
        <v>1.0084656084656085</v>
      </c>
      <c r="AA32" s="11">
        <f t="shared" si="15"/>
        <v>1.0073452256033577</v>
      </c>
      <c r="AB32" s="11">
        <f t="shared" si="15"/>
        <v>1.0075520833333333</v>
      </c>
      <c r="AC32" s="11">
        <f t="shared" si="15"/>
        <v>1.005944688550013</v>
      </c>
      <c r="AD32" s="11">
        <f t="shared" si="15"/>
        <v>1.0053956834532374</v>
      </c>
      <c r="AE32" s="11">
        <f t="shared" si="15"/>
        <v>1.004600051111679</v>
      </c>
      <c r="AF32" s="11">
        <f t="shared" si="15"/>
        <v>1.0043245993385908</v>
      </c>
      <c r="AG32" s="11">
        <f t="shared" si="15"/>
        <v>1.0040526849037488</v>
      </c>
      <c r="AH32" s="11">
        <f t="shared" si="15"/>
        <v>1.003531786074672</v>
      </c>
      <c r="AI32" s="11">
        <f t="shared" si="15"/>
        <v>1.0035193564605329</v>
      </c>
      <c r="AJ32" s="11">
        <f t="shared" si="15"/>
        <v>1.0025050100200401</v>
      </c>
      <c r="AK32" s="11">
        <f t="shared" si="15"/>
        <v>1.0024987506246876</v>
      </c>
      <c r="AL32" s="11">
        <f t="shared" si="15"/>
        <v>1.0017447657028913</v>
      </c>
      <c r="AM32" s="11">
        <f t="shared" si="15"/>
        <v>1.0012440905697935</v>
      </c>
      <c r="AN32" s="11">
        <f t="shared" si="15"/>
        <v>1.0012425447316102</v>
      </c>
      <c r="AO32" s="11">
        <f t="shared" si="15"/>
        <v>1.0002482005460411</v>
      </c>
      <c r="AP32" s="11">
        <f t="shared" si="13"/>
        <v>1.0004962779156328</v>
      </c>
      <c r="AQ32" s="11">
        <f t="shared" si="13"/>
        <v>1.0002480158730158</v>
      </c>
      <c r="AR32" s="11">
        <f t="shared" si="13"/>
        <v>0.99925613687081583</v>
      </c>
    </row>
    <row r="33" spans="1:44">
      <c r="B33" s="9" t="s">
        <v>16</v>
      </c>
      <c r="D33" s="11"/>
      <c r="E33" s="11"/>
      <c r="F33" s="11"/>
      <c r="G33" s="11"/>
      <c r="H33" s="11"/>
      <c r="I33" s="11">
        <f t="shared" si="15"/>
        <v>1.0597864768683274</v>
      </c>
      <c r="J33" s="11">
        <f t="shared" si="15"/>
        <v>1.0792478173270652</v>
      </c>
      <c r="K33" s="11">
        <f t="shared" si="15"/>
        <v>1.0665836963285626</v>
      </c>
      <c r="L33" s="11">
        <f t="shared" si="15"/>
        <v>1.0367561260210034</v>
      </c>
      <c r="M33" s="11">
        <f t="shared" si="15"/>
        <v>1.0489589195272933</v>
      </c>
      <c r="N33" s="11">
        <f t="shared" si="15"/>
        <v>1.0134120171673819</v>
      </c>
      <c r="O33" s="11">
        <f t="shared" si="15"/>
        <v>1.0132345156167284</v>
      </c>
      <c r="P33" s="11">
        <f t="shared" si="15"/>
        <v>1.0114942528735633</v>
      </c>
      <c r="Q33" s="11">
        <f t="shared" si="15"/>
        <v>1.0113636363636365</v>
      </c>
      <c r="R33" s="11">
        <f t="shared" si="15"/>
        <v>1.0107252298263534</v>
      </c>
      <c r="S33" s="11">
        <f t="shared" si="15"/>
        <v>1.0090955027791815</v>
      </c>
      <c r="T33" s="11">
        <f t="shared" si="15"/>
        <v>1.0080120180270407</v>
      </c>
      <c r="U33" s="11">
        <f t="shared" si="15"/>
        <v>1.007451564828614</v>
      </c>
      <c r="V33" s="11">
        <f t="shared" si="15"/>
        <v>1.0064102564102564</v>
      </c>
      <c r="W33" s="11">
        <f t="shared" si="15"/>
        <v>1.0053895149436551</v>
      </c>
      <c r="X33" s="11">
        <f t="shared" si="15"/>
        <v>1.0034113060428851</v>
      </c>
      <c r="Y33" s="11">
        <f t="shared" si="15"/>
        <v>1.0029140359397766</v>
      </c>
      <c r="Z33" s="11">
        <f t="shared" si="15"/>
        <v>1.0014527845036321</v>
      </c>
      <c r="AA33" s="11">
        <f t="shared" si="15"/>
        <v>1.0004835589941974</v>
      </c>
      <c r="AB33" s="11">
        <f t="shared" si="15"/>
        <v>1.000483325277912</v>
      </c>
      <c r="AC33" s="11">
        <f t="shared" si="15"/>
        <v>1.0014492753623188</v>
      </c>
      <c r="AD33" s="11">
        <f t="shared" si="15"/>
        <v>1.0004823926676314</v>
      </c>
      <c r="AE33" s="11">
        <f t="shared" si="15"/>
        <v>0.99903567984570874</v>
      </c>
      <c r="AF33" s="11">
        <f t="shared" si="15"/>
        <v>0.99903474903474898</v>
      </c>
      <c r="AG33" s="11">
        <f t="shared" si="15"/>
        <v>0.99855072463768113</v>
      </c>
      <c r="AH33" s="11">
        <f t="shared" si="15"/>
        <v>1</v>
      </c>
      <c r="AI33" s="11">
        <f t="shared" si="15"/>
        <v>1</v>
      </c>
      <c r="AJ33" s="11">
        <f t="shared" si="15"/>
        <v>0.9990324141267537</v>
      </c>
      <c r="AK33" s="11">
        <f t="shared" si="15"/>
        <v>0.99903147699757866</v>
      </c>
      <c r="AL33" s="11">
        <f t="shared" si="15"/>
        <v>0.99806107610276296</v>
      </c>
      <c r="AM33" s="11">
        <f t="shared" si="15"/>
        <v>1</v>
      </c>
      <c r="AN33" s="11">
        <f t="shared" si="15"/>
        <v>1</v>
      </c>
      <c r="AO33" s="11">
        <f t="shared" si="15"/>
        <v>0.99902865468674118</v>
      </c>
      <c r="AP33" s="11">
        <f t="shared" si="13"/>
        <v>0.9995138551288284</v>
      </c>
      <c r="AQ33" s="11">
        <f t="shared" si="13"/>
        <v>0.9995136186770428</v>
      </c>
      <c r="AR33" s="11">
        <f t="shared" si="13"/>
        <v>0.99805352798053526</v>
      </c>
    </row>
    <row r="34" spans="1:44">
      <c r="B34" s="9" t="s">
        <v>17</v>
      </c>
      <c r="D34" s="11"/>
      <c r="E34" s="11"/>
      <c r="F34" s="11"/>
      <c r="G34" s="11"/>
      <c r="H34" s="11"/>
      <c r="I34" s="11">
        <f t="shared" si="15"/>
        <v>1.0608129072292896</v>
      </c>
      <c r="J34" s="11">
        <f t="shared" si="15"/>
        <v>1.0877449546651068</v>
      </c>
      <c r="K34" s="11">
        <f t="shared" si="15"/>
        <v>1.0798601774670611</v>
      </c>
      <c r="L34" s="11">
        <f t="shared" si="15"/>
        <v>1.0328685258964143</v>
      </c>
      <c r="M34" s="11">
        <f t="shared" si="15"/>
        <v>1.0407425265188042</v>
      </c>
      <c r="N34" s="11">
        <f t="shared" si="15"/>
        <v>1.0162149640954365</v>
      </c>
      <c r="O34" s="11">
        <f t="shared" si="15"/>
        <v>1.0157282881240028</v>
      </c>
      <c r="P34" s="11">
        <f t="shared" si="15"/>
        <v>1.0152603231597845</v>
      </c>
      <c r="Q34" s="11">
        <f t="shared" si="15"/>
        <v>1.0150309460654288</v>
      </c>
      <c r="R34" s="11">
        <f t="shared" si="15"/>
        <v>1.0143728222996515</v>
      </c>
      <c r="S34" s="11">
        <f t="shared" si="15"/>
        <v>1.0122370115929584</v>
      </c>
      <c r="T34" s="11">
        <f t="shared" si="15"/>
        <v>1.0116648992576882</v>
      </c>
      <c r="U34" s="11">
        <f t="shared" si="15"/>
        <v>1.0106918238993712</v>
      </c>
      <c r="V34" s="11">
        <f t="shared" si="15"/>
        <v>1.0103712922630159</v>
      </c>
      <c r="W34" s="11">
        <f t="shared" si="15"/>
        <v>1.0096489427222337</v>
      </c>
      <c r="X34" s="11">
        <f t="shared" si="15"/>
        <v>1.0089467263115088</v>
      </c>
      <c r="Y34" s="11">
        <f t="shared" si="15"/>
        <v>1.0088673921805724</v>
      </c>
      <c r="Z34" s="11">
        <f t="shared" si="15"/>
        <v>1.0079904115061926</v>
      </c>
      <c r="AA34" s="11">
        <f t="shared" si="15"/>
        <v>1.0069361870788744</v>
      </c>
      <c r="AB34" s="11">
        <f t="shared" si="15"/>
        <v>1.0072820310962409</v>
      </c>
      <c r="AC34" s="11">
        <f t="shared" si="15"/>
        <v>1.0050801094177413</v>
      </c>
      <c r="AD34" s="11">
        <f t="shared" si="15"/>
        <v>1.0046656298600312</v>
      </c>
      <c r="AE34" s="11">
        <f t="shared" si="15"/>
        <v>1.0038699690402477</v>
      </c>
      <c r="AF34" s="11">
        <f t="shared" si="15"/>
        <v>1.003662297609869</v>
      </c>
      <c r="AG34" s="11">
        <f t="shared" si="15"/>
        <v>1.0032648357979643</v>
      </c>
      <c r="AH34" s="11">
        <f t="shared" si="15"/>
        <v>1.002488514548239</v>
      </c>
      <c r="AI34" s="11">
        <f t="shared" si="15"/>
        <v>1.002673286232576</v>
      </c>
      <c r="AJ34" s="11">
        <f t="shared" si="15"/>
        <v>1.0015235193296514</v>
      </c>
      <c r="AK34" s="11">
        <f t="shared" si="15"/>
        <v>1.001521201749382</v>
      </c>
      <c r="AL34" s="11">
        <f t="shared" si="15"/>
        <v>1.0007594456047086</v>
      </c>
      <c r="AM34" s="11">
        <f t="shared" si="15"/>
        <v>1.0003794346423829</v>
      </c>
      <c r="AN34" s="11">
        <f t="shared" si="15"/>
        <v>1.0001896453631709</v>
      </c>
      <c r="AO34" s="11">
        <f t="shared" si="15"/>
        <v>0.99943117178612062</v>
      </c>
      <c r="AP34" s="11">
        <f t="shared" si="13"/>
        <v>0.99943084803642568</v>
      </c>
      <c r="AQ34" s="11">
        <f t="shared" si="13"/>
        <v>0.99943052391799547</v>
      </c>
      <c r="AR34" s="11">
        <f t="shared" si="13"/>
        <v>0.9984805318138652</v>
      </c>
    </row>
    <row r="35" spans="1:44">
      <c r="B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>
      <c r="B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>
      <c r="A37" t="s">
        <v>20</v>
      </c>
      <c r="B37" s="2" t="s">
        <v>21</v>
      </c>
    </row>
    <row r="38" spans="1:44">
      <c r="C38">
        <v>2013</v>
      </c>
      <c r="D38">
        <v>2014</v>
      </c>
      <c r="E38">
        <v>2015</v>
      </c>
      <c r="F38">
        <v>2016</v>
      </c>
      <c r="G38">
        <v>2017</v>
      </c>
      <c r="H38">
        <v>2018</v>
      </c>
      <c r="I38">
        <v>2019</v>
      </c>
      <c r="J38">
        <v>2020</v>
      </c>
      <c r="K38">
        <v>2021</v>
      </c>
      <c r="L38">
        <v>2022</v>
      </c>
      <c r="M38">
        <v>2023</v>
      </c>
      <c r="N38">
        <v>2024</v>
      </c>
      <c r="O38">
        <v>2025</v>
      </c>
      <c r="P38">
        <v>2026</v>
      </c>
      <c r="Q38">
        <v>2027</v>
      </c>
      <c r="R38">
        <v>2028</v>
      </c>
      <c r="S38">
        <v>2029</v>
      </c>
      <c r="T38">
        <v>2030</v>
      </c>
      <c r="U38">
        <v>2031</v>
      </c>
      <c r="V38">
        <v>2032</v>
      </c>
      <c r="W38">
        <v>2033</v>
      </c>
      <c r="X38">
        <v>2034</v>
      </c>
      <c r="Y38">
        <v>2035</v>
      </c>
      <c r="Z38">
        <v>2036</v>
      </c>
      <c r="AA38">
        <v>2037</v>
      </c>
      <c r="AB38">
        <v>2038</v>
      </c>
      <c r="AC38">
        <v>2039</v>
      </c>
      <c r="AD38">
        <v>2040</v>
      </c>
      <c r="AE38">
        <v>2041</v>
      </c>
      <c r="AF38">
        <v>2042</v>
      </c>
      <c r="AG38">
        <v>2043</v>
      </c>
      <c r="AH38">
        <v>2044</v>
      </c>
      <c r="AI38">
        <v>2045</v>
      </c>
      <c r="AJ38">
        <v>2046</v>
      </c>
      <c r="AK38">
        <v>2047</v>
      </c>
      <c r="AL38">
        <v>2048</v>
      </c>
      <c r="AM38">
        <v>2049</v>
      </c>
      <c r="AN38">
        <v>2050</v>
      </c>
      <c r="AO38">
        <v>2051</v>
      </c>
      <c r="AP38">
        <v>2052</v>
      </c>
      <c r="AQ38">
        <v>2053</v>
      </c>
      <c r="AR38">
        <v>2054</v>
      </c>
    </row>
    <row r="39" spans="1:44">
      <c r="B39" t="s">
        <v>3</v>
      </c>
      <c r="D39" s="13"/>
      <c r="E39" s="13"/>
      <c r="F39" s="13"/>
      <c r="G39" s="13"/>
      <c r="H39" s="13"/>
      <c r="I39" s="13">
        <f t="shared" ref="I39:AO46" si="16">I4-H4</f>
        <v>31</v>
      </c>
      <c r="J39" s="13">
        <f t="shared" si="16"/>
        <v>28</v>
      </c>
      <c r="K39" s="13">
        <f t="shared" si="16"/>
        <v>40</v>
      </c>
      <c r="L39" s="13">
        <f t="shared" si="16"/>
        <v>31</v>
      </c>
      <c r="M39" s="13">
        <f t="shared" si="16"/>
        <v>42</v>
      </c>
      <c r="N39" s="13">
        <f t="shared" si="16"/>
        <v>7</v>
      </c>
      <c r="O39" s="13">
        <f t="shared" si="16"/>
        <v>6</v>
      </c>
      <c r="P39" s="13">
        <f t="shared" si="16"/>
        <v>3</v>
      </c>
      <c r="Q39" s="13">
        <f t="shared" si="16"/>
        <v>2</v>
      </c>
      <c r="R39" s="13">
        <f t="shared" si="16"/>
        <v>-1</v>
      </c>
      <c r="S39" s="13">
        <f t="shared" si="16"/>
        <v>5</v>
      </c>
      <c r="T39" s="13">
        <f t="shared" si="16"/>
        <v>4</v>
      </c>
      <c r="U39" s="13">
        <f t="shared" si="16"/>
        <v>2</v>
      </c>
      <c r="V39" s="13">
        <f t="shared" si="16"/>
        <v>2</v>
      </c>
      <c r="W39" s="13">
        <f t="shared" si="16"/>
        <v>1</v>
      </c>
      <c r="X39" s="13">
        <f t="shared" si="16"/>
        <v>5</v>
      </c>
      <c r="Y39" s="13">
        <f t="shared" si="16"/>
        <v>4</v>
      </c>
      <c r="Z39" s="13">
        <f t="shared" si="16"/>
        <v>4</v>
      </c>
      <c r="AA39" s="13">
        <f t="shared" si="16"/>
        <v>3</v>
      </c>
      <c r="AB39" s="13">
        <f t="shared" si="16"/>
        <v>1</v>
      </c>
      <c r="AC39" s="13">
        <f t="shared" si="16"/>
        <v>5</v>
      </c>
      <c r="AD39" s="13">
        <f t="shared" si="16"/>
        <v>3</v>
      </c>
      <c r="AE39" s="13">
        <f t="shared" si="16"/>
        <v>2</v>
      </c>
      <c r="AF39" s="13">
        <f t="shared" si="16"/>
        <v>2</v>
      </c>
      <c r="AG39" s="13">
        <f t="shared" si="16"/>
        <v>0</v>
      </c>
      <c r="AH39" s="13">
        <f t="shared" si="16"/>
        <v>3</v>
      </c>
      <c r="AI39" s="13">
        <f t="shared" si="16"/>
        <v>1</v>
      </c>
      <c r="AJ39" s="13">
        <f t="shared" si="16"/>
        <v>1</v>
      </c>
      <c r="AK39" s="13">
        <f t="shared" si="16"/>
        <v>0</v>
      </c>
      <c r="AL39" s="13">
        <f t="shared" si="16"/>
        <v>1</v>
      </c>
      <c r="AM39" s="13">
        <f t="shared" si="16"/>
        <v>1</v>
      </c>
      <c r="AN39" s="13">
        <f t="shared" si="16"/>
        <v>1</v>
      </c>
      <c r="AO39" s="13">
        <f t="shared" si="16"/>
        <v>1</v>
      </c>
      <c r="AP39" s="13">
        <f t="shared" ref="AP39:AR48" si="17">AP4-AO4</f>
        <v>2</v>
      </c>
      <c r="AQ39" s="13">
        <f t="shared" si="17"/>
        <v>1</v>
      </c>
      <c r="AR39" s="13">
        <f t="shared" si="17"/>
        <v>-1</v>
      </c>
    </row>
    <row r="40" spans="1:44">
      <c r="B40" t="s">
        <v>4</v>
      </c>
      <c r="D40" s="13"/>
      <c r="E40" s="13"/>
      <c r="F40" s="13"/>
      <c r="G40" s="13"/>
      <c r="H40" s="13"/>
      <c r="I40" s="13">
        <f t="shared" ref="I40:S40" si="18">I5-H5</f>
        <v>22</v>
      </c>
      <c r="J40" s="13">
        <f t="shared" si="18"/>
        <v>45</v>
      </c>
      <c r="K40" s="13">
        <f t="shared" si="18"/>
        <v>46</v>
      </c>
      <c r="L40" s="13">
        <f t="shared" si="18"/>
        <v>85</v>
      </c>
      <c r="M40" s="13">
        <f t="shared" si="18"/>
        <v>87</v>
      </c>
      <c r="N40" s="13">
        <f t="shared" si="18"/>
        <v>1</v>
      </c>
      <c r="O40" s="13">
        <f t="shared" si="18"/>
        <v>1</v>
      </c>
      <c r="P40" s="13">
        <f t="shared" si="18"/>
        <v>1</v>
      </c>
      <c r="Q40" s="13">
        <f t="shared" si="18"/>
        <v>1</v>
      </c>
      <c r="R40" s="13">
        <f t="shared" si="18"/>
        <v>0</v>
      </c>
      <c r="S40" s="13">
        <f t="shared" si="18"/>
        <v>2</v>
      </c>
      <c r="T40" s="13">
        <f t="shared" si="16"/>
        <v>1</v>
      </c>
      <c r="U40" s="13">
        <f t="shared" si="16"/>
        <v>1</v>
      </c>
      <c r="V40" s="13">
        <f t="shared" si="16"/>
        <v>0</v>
      </c>
      <c r="W40" s="13">
        <f t="shared" si="16"/>
        <v>-1</v>
      </c>
      <c r="X40" s="13">
        <f t="shared" si="16"/>
        <v>0</v>
      </c>
      <c r="Y40" s="13">
        <f t="shared" si="16"/>
        <v>-1</v>
      </c>
      <c r="Z40" s="13">
        <f t="shared" si="16"/>
        <v>-1</v>
      </c>
      <c r="AA40" s="13">
        <f t="shared" si="16"/>
        <v>-1</v>
      </c>
      <c r="AB40" s="13">
        <f t="shared" si="16"/>
        <v>-3</v>
      </c>
      <c r="AC40" s="13">
        <f t="shared" si="16"/>
        <v>-4</v>
      </c>
      <c r="AD40" s="13">
        <f t="shared" si="16"/>
        <v>-4</v>
      </c>
      <c r="AE40" s="13">
        <f t="shared" si="16"/>
        <v>-6</v>
      </c>
      <c r="AF40" s="13">
        <f t="shared" si="16"/>
        <v>-7</v>
      </c>
      <c r="AG40" s="13">
        <f t="shared" si="16"/>
        <v>-8</v>
      </c>
      <c r="AH40" s="13">
        <f t="shared" si="16"/>
        <v>-6</v>
      </c>
      <c r="AI40" s="13">
        <f t="shared" si="16"/>
        <v>-7</v>
      </c>
      <c r="AJ40" s="13">
        <f t="shared" si="16"/>
        <v>-8</v>
      </c>
      <c r="AK40" s="13">
        <f t="shared" si="16"/>
        <v>-8</v>
      </c>
      <c r="AL40" s="13">
        <f t="shared" si="16"/>
        <v>-10</v>
      </c>
      <c r="AM40" s="13">
        <f t="shared" si="16"/>
        <v>-8</v>
      </c>
      <c r="AN40" s="13">
        <f t="shared" si="16"/>
        <v>-9</v>
      </c>
      <c r="AO40" s="13">
        <f t="shared" si="16"/>
        <v>-8</v>
      </c>
      <c r="AP40" s="13">
        <f t="shared" si="17"/>
        <v>-10</v>
      </c>
      <c r="AQ40" s="13">
        <f t="shared" si="17"/>
        <v>-10</v>
      </c>
      <c r="AR40" s="13">
        <f t="shared" si="17"/>
        <v>-10</v>
      </c>
    </row>
    <row r="41" spans="1:44">
      <c r="B41" t="s">
        <v>5</v>
      </c>
      <c r="D41" s="13"/>
      <c r="E41" s="13"/>
      <c r="F41" s="13"/>
      <c r="G41" s="13"/>
      <c r="H41" s="13"/>
      <c r="I41" s="13">
        <f t="shared" si="16"/>
        <v>20</v>
      </c>
      <c r="J41" s="13">
        <f t="shared" si="16"/>
        <v>59</v>
      </c>
      <c r="K41" s="13">
        <f t="shared" si="16"/>
        <v>55</v>
      </c>
      <c r="L41" s="13">
        <f t="shared" si="16"/>
        <v>35</v>
      </c>
      <c r="M41" s="13">
        <f t="shared" si="16"/>
        <v>41</v>
      </c>
      <c r="N41" s="13">
        <f t="shared" si="16"/>
        <v>12</v>
      </c>
      <c r="O41" s="13">
        <f t="shared" si="16"/>
        <v>12</v>
      </c>
      <c r="P41" s="13">
        <f t="shared" si="16"/>
        <v>12</v>
      </c>
      <c r="Q41" s="13">
        <f t="shared" si="16"/>
        <v>13</v>
      </c>
      <c r="R41" s="13">
        <f t="shared" si="16"/>
        <v>12</v>
      </c>
      <c r="S41" s="13">
        <f t="shared" si="16"/>
        <v>10</v>
      </c>
      <c r="T41" s="13">
        <f t="shared" si="16"/>
        <v>10</v>
      </c>
      <c r="U41" s="13">
        <f t="shared" si="16"/>
        <v>9</v>
      </c>
      <c r="V41" s="13">
        <f t="shared" si="16"/>
        <v>10</v>
      </c>
      <c r="W41" s="13">
        <f t="shared" si="16"/>
        <v>10</v>
      </c>
      <c r="X41" s="13">
        <f t="shared" si="16"/>
        <v>8</v>
      </c>
      <c r="Y41" s="13">
        <f t="shared" si="16"/>
        <v>9</v>
      </c>
      <c r="Z41" s="13">
        <f t="shared" si="16"/>
        <v>8</v>
      </c>
      <c r="AA41" s="13">
        <f t="shared" si="16"/>
        <v>7</v>
      </c>
      <c r="AB41" s="13">
        <f t="shared" si="16"/>
        <v>8</v>
      </c>
      <c r="AC41" s="13">
        <f t="shared" si="16"/>
        <v>3</v>
      </c>
      <c r="AD41" s="13">
        <f t="shared" si="16"/>
        <v>3</v>
      </c>
      <c r="AE41" s="13">
        <f t="shared" si="16"/>
        <v>2</v>
      </c>
      <c r="AF41" s="13">
        <f t="shared" si="16"/>
        <v>2</v>
      </c>
      <c r="AG41" s="13">
        <f t="shared" si="16"/>
        <v>1</v>
      </c>
      <c r="AH41" s="13">
        <f t="shared" si="16"/>
        <v>-1</v>
      </c>
      <c r="AI41" s="13">
        <f t="shared" si="16"/>
        <v>0</v>
      </c>
      <c r="AJ41" s="13">
        <f t="shared" si="16"/>
        <v>-2</v>
      </c>
      <c r="AK41" s="13">
        <f t="shared" si="16"/>
        <v>-2</v>
      </c>
      <c r="AL41" s="13">
        <f t="shared" si="16"/>
        <v>-3</v>
      </c>
      <c r="AM41" s="13">
        <f t="shared" si="16"/>
        <v>-3</v>
      </c>
      <c r="AN41" s="13">
        <f t="shared" si="16"/>
        <v>-4</v>
      </c>
      <c r="AO41" s="13">
        <f t="shared" si="16"/>
        <v>-4</v>
      </c>
      <c r="AP41" s="13">
        <f t="shared" si="17"/>
        <v>-5</v>
      </c>
      <c r="AQ41" s="13">
        <f t="shared" si="17"/>
        <v>-4</v>
      </c>
      <c r="AR41" s="13">
        <f t="shared" si="17"/>
        <v>-5</v>
      </c>
    </row>
    <row r="42" spans="1:44">
      <c r="B42" t="s">
        <v>6</v>
      </c>
      <c r="D42" s="13"/>
      <c r="E42" s="13"/>
      <c r="F42" s="13"/>
      <c r="G42" s="13"/>
      <c r="H42" s="13"/>
      <c r="I42" s="13">
        <f t="shared" si="16"/>
        <v>26</v>
      </c>
      <c r="J42" s="13">
        <f t="shared" si="16"/>
        <v>55</v>
      </c>
      <c r="K42" s="13">
        <f t="shared" si="16"/>
        <v>19</v>
      </c>
      <c r="L42" s="13">
        <f t="shared" si="16"/>
        <v>31</v>
      </c>
      <c r="M42" s="13">
        <f t="shared" si="16"/>
        <v>42</v>
      </c>
      <c r="N42" s="13">
        <f t="shared" si="16"/>
        <v>9</v>
      </c>
      <c r="O42" s="13">
        <f t="shared" si="16"/>
        <v>10</v>
      </c>
      <c r="P42" s="13">
        <f t="shared" si="16"/>
        <v>9</v>
      </c>
      <c r="Q42" s="13">
        <f t="shared" si="16"/>
        <v>9</v>
      </c>
      <c r="R42" s="13">
        <f t="shared" si="16"/>
        <v>9</v>
      </c>
      <c r="S42" s="13">
        <f t="shared" si="16"/>
        <v>7</v>
      </c>
      <c r="T42" s="13">
        <f t="shared" si="16"/>
        <v>6</v>
      </c>
      <c r="U42" s="13">
        <f t="shared" si="16"/>
        <v>6</v>
      </c>
      <c r="V42" s="13">
        <f t="shared" si="16"/>
        <v>5</v>
      </c>
      <c r="W42" s="13">
        <f t="shared" si="16"/>
        <v>5</v>
      </c>
      <c r="X42" s="13">
        <f t="shared" si="16"/>
        <v>-1</v>
      </c>
      <c r="Y42" s="13">
        <f t="shared" si="16"/>
        <v>-1</v>
      </c>
      <c r="Z42" s="13">
        <f t="shared" si="16"/>
        <v>-2</v>
      </c>
      <c r="AA42" s="13">
        <f t="shared" si="16"/>
        <v>-3</v>
      </c>
      <c r="AB42" s="13">
        <f t="shared" si="16"/>
        <v>-3</v>
      </c>
      <c r="AC42" s="13">
        <f t="shared" si="16"/>
        <v>-1</v>
      </c>
      <c r="AD42" s="13">
        <f t="shared" si="16"/>
        <v>-2</v>
      </c>
      <c r="AE42" s="13">
        <f t="shared" si="16"/>
        <v>-3</v>
      </c>
      <c r="AF42" s="13">
        <f t="shared" si="16"/>
        <v>-2</v>
      </c>
      <c r="AG42" s="13">
        <f t="shared" si="16"/>
        <v>-3</v>
      </c>
      <c r="AH42" s="13">
        <f t="shared" si="16"/>
        <v>-2</v>
      </c>
      <c r="AI42" s="13">
        <f t="shared" si="16"/>
        <v>-2</v>
      </c>
      <c r="AJ42" s="13">
        <f t="shared" si="16"/>
        <v>-2</v>
      </c>
      <c r="AK42" s="13">
        <f t="shared" si="16"/>
        <v>-1</v>
      </c>
      <c r="AL42" s="13">
        <f t="shared" si="16"/>
        <v>-2</v>
      </c>
      <c r="AM42" s="13">
        <f t="shared" si="16"/>
        <v>-2</v>
      </c>
      <c r="AN42" s="13">
        <f t="shared" si="16"/>
        <v>-1</v>
      </c>
      <c r="AO42" s="13">
        <f t="shared" si="16"/>
        <v>-2</v>
      </c>
      <c r="AP42" s="13">
        <f t="shared" si="17"/>
        <v>-1</v>
      </c>
      <c r="AQ42" s="13">
        <f t="shared" si="17"/>
        <v>-1</v>
      </c>
      <c r="AR42" s="13">
        <f t="shared" si="17"/>
        <v>-3</v>
      </c>
    </row>
    <row r="43" spans="1:44">
      <c r="B43" t="s">
        <v>7</v>
      </c>
      <c r="D43" s="13"/>
      <c r="E43" s="13"/>
      <c r="F43" s="13"/>
      <c r="G43" s="13"/>
      <c r="H43" s="13"/>
      <c r="I43" s="13">
        <f t="shared" si="16"/>
        <v>58</v>
      </c>
      <c r="J43" s="13">
        <f t="shared" si="16"/>
        <v>63</v>
      </c>
      <c r="K43" s="13">
        <f t="shared" si="16"/>
        <v>88</v>
      </c>
      <c r="L43" s="13">
        <f t="shared" si="16"/>
        <v>32</v>
      </c>
      <c r="M43" s="13">
        <f t="shared" si="16"/>
        <v>45</v>
      </c>
      <c r="N43" s="13">
        <f t="shared" si="16"/>
        <v>16</v>
      </c>
      <c r="O43" s="13">
        <f t="shared" si="16"/>
        <v>15</v>
      </c>
      <c r="P43" s="13">
        <f t="shared" si="16"/>
        <v>13</v>
      </c>
      <c r="Q43" s="13">
        <f t="shared" si="16"/>
        <v>13</v>
      </c>
      <c r="R43" s="13">
        <f t="shared" si="16"/>
        <v>12</v>
      </c>
      <c r="S43" s="13">
        <f t="shared" si="16"/>
        <v>11</v>
      </c>
      <c r="T43" s="13">
        <f t="shared" si="16"/>
        <v>10</v>
      </c>
      <c r="U43" s="13">
        <f t="shared" si="16"/>
        <v>9</v>
      </c>
      <c r="V43" s="13">
        <f t="shared" si="16"/>
        <v>8</v>
      </c>
      <c r="W43" s="13">
        <f t="shared" si="16"/>
        <v>6</v>
      </c>
      <c r="X43" s="13">
        <f t="shared" si="16"/>
        <v>8</v>
      </c>
      <c r="Y43" s="13">
        <f t="shared" si="16"/>
        <v>7</v>
      </c>
      <c r="Z43" s="13">
        <f t="shared" si="16"/>
        <v>5</v>
      </c>
      <c r="AA43" s="13">
        <f t="shared" si="16"/>
        <v>4</v>
      </c>
      <c r="AB43" s="13">
        <f t="shared" si="16"/>
        <v>4</v>
      </c>
      <c r="AC43" s="13">
        <f t="shared" si="16"/>
        <v>4</v>
      </c>
      <c r="AD43" s="13">
        <f t="shared" si="16"/>
        <v>3</v>
      </c>
      <c r="AE43" s="13">
        <f t="shared" si="16"/>
        <v>1</v>
      </c>
      <c r="AF43" s="13">
        <f t="shared" si="16"/>
        <v>0</v>
      </c>
      <c r="AG43" s="13">
        <f t="shared" si="16"/>
        <v>0</v>
      </c>
      <c r="AH43" s="13">
        <f t="shared" si="16"/>
        <v>2</v>
      </c>
      <c r="AI43" s="13">
        <f t="shared" si="16"/>
        <v>2</v>
      </c>
      <c r="AJ43" s="13">
        <f t="shared" si="16"/>
        <v>0</v>
      </c>
      <c r="AK43" s="13">
        <f t="shared" si="16"/>
        <v>-1</v>
      </c>
      <c r="AL43" s="13">
        <f t="shared" si="16"/>
        <v>-2</v>
      </c>
      <c r="AM43" s="13">
        <f t="shared" si="16"/>
        <v>2</v>
      </c>
      <c r="AN43" s="13">
        <f t="shared" si="16"/>
        <v>1</v>
      </c>
      <c r="AO43" s="13">
        <f t="shared" si="16"/>
        <v>0</v>
      </c>
      <c r="AP43" s="13">
        <f t="shared" si="17"/>
        <v>0</v>
      </c>
      <c r="AQ43" s="13">
        <f t="shared" si="17"/>
        <v>0</v>
      </c>
      <c r="AR43" s="13">
        <f t="shared" si="17"/>
        <v>-1</v>
      </c>
    </row>
    <row r="44" spans="1:44">
      <c r="B44" t="s">
        <v>8</v>
      </c>
      <c r="D44" s="13"/>
      <c r="E44" s="13"/>
      <c r="F44" s="13"/>
      <c r="G44" s="13"/>
      <c r="H44" s="13"/>
      <c r="I44" s="13">
        <f t="shared" si="16"/>
        <v>92</v>
      </c>
      <c r="J44" s="13">
        <f t="shared" si="16"/>
        <v>123</v>
      </c>
      <c r="K44" s="13">
        <f t="shared" si="16"/>
        <v>135</v>
      </c>
      <c r="L44" s="13">
        <f t="shared" si="16"/>
        <v>34</v>
      </c>
      <c r="M44" s="13">
        <f t="shared" si="16"/>
        <v>41</v>
      </c>
      <c r="N44" s="13">
        <f t="shared" si="16"/>
        <v>33</v>
      </c>
      <c r="O44" s="13">
        <f t="shared" si="16"/>
        <v>32</v>
      </c>
      <c r="P44" s="13">
        <f t="shared" si="16"/>
        <v>34</v>
      </c>
      <c r="Q44" s="13">
        <f t="shared" si="16"/>
        <v>33</v>
      </c>
      <c r="R44" s="13">
        <f t="shared" si="16"/>
        <v>33</v>
      </c>
      <c r="S44" s="13">
        <f t="shared" si="16"/>
        <v>29</v>
      </c>
      <c r="T44" s="13">
        <f t="shared" si="16"/>
        <v>29</v>
      </c>
      <c r="U44" s="13">
        <f t="shared" si="16"/>
        <v>27</v>
      </c>
      <c r="V44" s="13">
        <f t="shared" si="16"/>
        <v>27</v>
      </c>
      <c r="W44" s="13">
        <f t="shared" si="16"/>
        <v>26</v>
      </c>
      <c r="X44" s="13">
        <f t="shared" si="16"/>
        <v>29</v>
      </c>
      <c r="Y44" s="13">
        <f t="shared" si="16"/>
        <v>29</v>
      </c>
      <c r="Z44" s="13">
        <f t="shared" si="16"/>
        <v>29</v>
      </c>
      <c r="AA44" s="13">
        <f t="shared" si="16"/>
        <v>27</v>
      </c>
      <c r="AB44" s="13">
        <f t="shared" si="16"/>
        <v>28</v>
      </c>
      <c r="AC44" s="13">
        <f t="shared" si="16"/>
        <v>20</v>
      </c>
      <c r="AD44" s="13">
        <f t="shared" si="16"/>
        <v>20</v>
      </c>
      <c r="AE44" s="13">
        <f t="shared" si="16"/>
        <v>20</v>
      </c>
      <c r="AF44" s="13">
        <f t="shared" si="16"/>
        <v>19</v>
      </c>
      <c r="AG44" s="13">
        <f t="shared" si="16"/>
        <v>19</v>
      </c>
      <c r="AH44" s="13">
        <f t="shared" si="16"/>
        <v>14</v>
      </c>
      <c r="AI44" s="13">
        <f t="shared" si="16"/>
        <v>14</v>
      </c>
      <c r="AJ44" s="13">
        <f t="shared" si="16"/>
        <v>12</v>
      </c>
      <c r="AK44" s="13">
        <f t="shared" si="16"/>
        <v>12</v>
      </c>
      <c r="AL44" s="13">
        <f t="shared" si="16"/>
        <v>11</v>
      </c>
      <c r="AM44" s="13">
        <f t="shared" si="16"/>
        <v>5</v>
      </c>
      <c r="AN44" s="13">
        <f t="shared" si="16"/>
        <v>5</v>
      </c>
      <c r="AO44" s="13">
        <f t="shared" si="16"/>
        <v>3</v>
      </c>
      <c r="AP44" s="13">
        <f t="shared" si="17"/>
        <v>3</v>
      </c>
      <c r="AQ44" s="13">
        <f t="shared" si="17"/>
        <v>2</v>
      </c>
      <c r="AR44" s="13">
        <f t="shared" si="17"/>
        <v>1</v>
      </c>
    </row>
    <row r="45" spans="1:44">
      <c r="B45" t="s">
        <v>9</v>
      </c>
      <c r="D45" s="13"/>
      <c r="E45" s="13"/>
      <c r="F45" s="13"/>
      <c r="G45" s="13"/>
      <c r="H45" s="13"/>
      <c r="I45" s="13">
        <f t="shared" si="16"/>
        <v>-4</v>
      </c>
      <c r="J45" s="13">
        <f t="shared" si="16"/>
        <v>26</v>
      </c>
      <c r="K45" s="13">
        <f t="shared" si="16"/>
        <v>23</v>
      </c>
      <c r="L45" s="13">
        <f t="shared" si="16"/>
        <v>18</v>
      </c>
      <c r="M45" s="13">
        <f t="shared" si="16"/>
        <v>21</v>
      </c>
      <c r="N45" s="13">
        <f t="shared" si="16"/>
        <v>1</v>
      </c>
      <c r="O45" s="13">
        <f t="shared" si="16"/>
        <v>1</v>
      </c>
      <c r="P45" s="13">
        <f t="shared" si="16"/>
        <v>2</v>
      </c>
      <c r="Q45" s="13">
        <f t="shared" si="16"/>
        <v>2</v>
      </c>
      <c r="R45" s="13">
        <f t="shared" si="16"/>
        <v>2</v>
      </c>
      <c r="S45" s="13">
        <f t="shared" si="16"/>
        <v>1</v>
      </c>
      <c r="T45" s="13">
        <f t="shared" si="16"/>
        <v>2</v>
      </c>
      <c r="U45" s="13">
        <f t="shared" si="16"/>
        <v>2</v>
      </c>
      <c r="V45" s="13">
        <f t="shared" si="16"/>
        <v>3</v>
      </c>
      <c r="W45" s="13">
        <f t="shared" si="16"/>
        <v>3</v>
      </c>
      <c r="X45" s="13">
        <f t="shared" si="16"/>
        <v>1</v>
      </c>
      <c r="Y45" s="13">
        <f t="shared" si="16"/>
        <v>1</v>
      </c>
      <c r="Z45" s="13">
        <f t="shared" si="16"/>
        <v>1</v>
      </c>
      <c r="AA45" s="13">
        <f t="shared" si="16"/>
        <v>2</v>
      </c>
      <c r="AB45" s="13">
        <f t="shared" si="16"/>
        <v>1</v>
      </c>
      <c r="AC45" s="13">
        <f t="shared" si="16"/>
        <v>-1</v>
      </c>
      <c r="AD45" s="13">
        <f t="shared" si="16"/>
        <v>-1</v>
      </c>
      <c r="AE45" s="13">
        <f t="shared" si="16"/>
        <v>-2</v>
      </c>
      <c r="AF45" s="13">
        <f t="shared" si="16"/>
        <v>-2</v>
      </c>
      <c r="AG45" s="13">
        <f t="shared" si="16"/>
        <v>-2</v>
      </c>
      <c r="AH45" s="13">
        <f t="shared" si="16"/>
        <v>-5</v>
      </c>
      <c r="AI45" s="13">
        <f t="shared" si="16"/>
        <v>-6</v>
      </c>
      <c r="AJ45" s="13">
        <f t="shared" si="16"/>
        <v>-5</v>
      </c>
      <c r="AK45" s="13">
        <f t="shared" si="16"/>
        <v>-7</v>
      </c>
      <c r="AL45" s="13">
        <f t="shared" si="16"/>
        <v>-6</v>
      </c>
      <c r="AM45" s="13">
        <f t="shared" si="16"/>
        <v>-6</v>
      </c>
      <c r="AN45" s="13">
        <f t="shared" si="16"/>
        <v>-7</v>
      </c>
      <c r="AO45" s="13">
        <f t="shared" si="16"/>
        <v>-7</v>
      </c>
      <c r="AP45" s="13">
        <f t="shared" si="17"/>
        <v>-7</v>
      </c>
      <c r="AQ45" s="13">
        <f t="shared" si="17"/>
        <v>-8</v>
      </c>
      <c r="AR45" s="13">
        <f t="shared" si="17"/>
        <v>-1</v>
      </c>
    </row>
    <row r="46" spans="1:44">
      <c r="B46" t="s">
        <v>10</v>
      </c>
      <c r="D46" s="13"/>
      <c r="E46" s="13"/>
      <c r="F46" s="13"/>
      <c r="G46" s="13"/>
      <c r="H46" s="13"/>
      <c r="I46" s="13">
        <f t="shared" si="16"/>
        <v>5</v>
      </c>
      <c r="J46" s="13">
        <f t="shared" si="16"/>
        <v>23</v>
      </c>
      <c r="K46" s="13">
        <f t="shared" si="16"/>
        <v>21</v>
      </c>
      <c r="L46" s="13">
        <f t="shared" si="16"/>
        <v>17</v>
      </c>
      <c r="M46" s="13">
        <f t="shared" si="16"/>
        <v>22</v>
      </c>
      <c r="N46" s="13">
        <f t="shared" si="16"/>
        <v>5</v>
      </c>
      <c r="O46" s="13">
        <f t="shared" si="16"/>
        <v>4</v>
      </c>
      <c r="P46" s="13">
        <f t="shared" ref="I46:AO48" si="19">P11-O11</f>
        <v>5</v>
      </c>
      <c r="Q46" s="13">
        <f t="shared" si="19"/>
        <v>5</v>
      </c>
      <c r="R46" s="13">
        <f t="shared" si="19"/>
        <v>5</v>
      </c>
      <c r="S46" s="13">
        <f t="shared" si="19"/>
        <v>5</v>
      </c>
      <c r="T46" s="13">
        <f t="shared" si="19"/>
        <v>5</v>
      </c>
      <c r="U46" s="13">
        <f t="shared" si="19"/>
        <v>4</v>
      </c>
      <c r="V46" s="13">
        <f t="shared" si="19"/>
        <v>5</v>
      </c>
      <c r="W46" s="13">
        <f t="shared" si="19"/>
        <v>6</v>
      </c>
      <c r="X46" s="13">
        <f t="shared" si="19"/>
        <v>3</v>
      </c>
      <c r="Y46" s="13">
        <f t="shared" si="19"/>
        <v>3</v>
      </c>
      <c r="Z46" s="13">
        <f t="shared" si="19"/>
        <v>3</v>
      </c>
      <c r="AA46" s="13">
        <f t="shared" si="19"/>
        <v>3</v>
      </c>
      <c r="AB46" s="13">
        <f t="shared" si="19"/>
        <v>3</v>
      </c>
      <c r="AC46" s="13">
        <f t="shared" si="19"/>
        <v>3</v>
      </c>
      <c r="AD46" s="13">
        <f t="shared" si="19"/>
        <v>3</v>
      </c>
      <c r="AE46" s="13">
        <f t="shared" si="19"/>
        <v>3</v>
      </c>
      <c r="AF46" s="13">
        <f t="shared" si="19"/>
        <v>2</v>
      </c>
      <c r="AG46" s="13">
        <f t="shared" si="19"/>
        <v>1</v>
      </c>
      <c r="AH46" s="13">
        <f t="shared" si="19"/>
        <v>2</v>
      </c>
      <c r="AI46" s="13">
        <f t="shared" si="19"/>
        <v>2</v>
      </c>
      <c r="AJ46" s="13">
        <f t="shared" si="19"/>
        <v>1</v>
      </c>
      <c r="AK46" s="13">
        <f t="shared" si="19"/>
        <v>1</v>
      </c>
      <c r="AL46" s="13">
        <f t="shared" si="19"/>
        <v>0</v>
      </c>
      <c r="AM46" s="13">
        <f t="shared" si="19"/>
        <v>0</v>
      </c>
      <c r="AN46" s="13">
        <f t="shared" si="19"/>
        <v>1</v>
      </c>
      <c r="AO46" s="13">
        <f t="shared" si="19"/>
        <v>-1</v>
      </c>
      <c r="AP46" s="13">
        <f t="shared" si="17"/>
        <v>0</v>
      </c>
      <c r="AQ46" s="13">
        <f t="shared" si="17"/>
        <v>-1</v>
      </c>
      <c r="AR46" s="13">
        <f t="shared" si="17"/>
        <v>0</v>
      </c>
    </row>
    <row r="47" spans="1:44">
      <c r="B47" t="s">
        <v>11</v>
      </c>
      <c r="D47" s="13"/>
      <c r="E47" s="13"/>
      <c r="F47" s="13"/>
      <c r="G47" s="13"/>
      <c r="H47" s="13"/>
      <c r="I47" s="13">
        <f t="shared" si="19"/>
        <v>10</v>
      </c>
      <c r="J47" s="13">
        <f t="shared" si="19"/>
        <v>26</v>
      </c>
      <c r="K47" s="13">
        <f t="shared" si="19"/>
        <v>40</v>
      </c>
      <c r="L47" s="13">
        <f t="shared" si="19"/>
        <v>27</v>
      </c>
      <c r="M47" s="13">
        <f t="shared" si="19"/>
        <v>28</v>
      </c>
      <c r="N47" s="13">
        <f t="shared" si="19"/>
        <v>3</v>
      </c>
      <c r="O47" s="13">
        <f t="shared" si="19"/>
        <v>3</v>
      </c>
      <c r="P47" s="13">
        <f t="shared" si="19"/>
        <v>3</v>
      </c>
      <c r="Q47" s="13">
        <f t="shared" si="19"/>
        <v>2</v>
      </c>
      <c r="R47" s="13">
        <f t="shared" si="19"/>
        <v>3</v>
      </c>
      <c r="S47" s="13">
        <f t="shared" si="19"/>
        <v>2</v>
      </c>
      <c r="T47" s="13">
        <f t="shared" si="19"/>
        <v>1</v>
      </c>
      <c r="U47" s="13">
        <f t="shared" si="19"/>
        <v>1</v>
      </c>
      <c r="V47" s="13">
        <f t="shared" si="19"/>
        <v>1</v>
      </c>
      <c r="W47" s="13">
        <f t="shared" si="19"/>
        <v>0</v>
      </c>
      <c r="X47" s="13">
        <f t="shared" si="19"/>
        <v>-1</v>
      </c>
      <c r="Y47" s="13">
        <f t="shared" si="19"/>
        <v>-2</v>
      </c>
      <c r="Z47" s="13">
        <f t="shared" si="19"/>
        <v>-2</v>
      </c>
      <c r="AA47" s="13">
        <f t="shared" si="19"/>
        <v>-3</v>
      </c>
      <c r="AB47" s="13">
        <f t="shared" si="19"/>
        <v>-4</v>
      </c>
      <c r="AC47" s="13">
        <f t="shared" si="19"/>
        <v>-4</v>
      </c>
      <c r="AD47" s="13">
        <f t="shared" si="19"/>
        <v>-5</v>
      </c>
      <c r="AE47" s="13">
        <f t="shared" si="19"/>
        <v>-5</v>
      </c>
      <c r="AF47" s="13">
        <f t="shared" si="19"/>
        <v>-6</v>
      </c>
      <c r="AG47" s="13">
        <f t="shared" si="19"/>
        <v>-7</v>
      </c>
      <c r="AH47" s="13">
        <f t="shared" si="19"/>
        <v>-5</v>
      </c>
      <c r="AI47" s="13">
        <f t="shared" si="19"/>
        <v>-5</v>
      </c>
      <c r="AJ47" s="13">
        <f t="shared" si="19"/>
        <v>-6</v>
      </c>
      <c r="AK47" s="13">
        <f t="shared" si="19"/>
        <v>-6</v>
      </c>
      <c r="AL47" s="13">
        <f t="shared" si="19"/>
        <v>-6</v>
      </c>
      <c r="AM47" s="13">
        <f t="shared" si="19"/>
        <v>-5</v>
      </c>
      <c r="AN47" s="13">
        <f t="shared" si="19"/>
        <v>-6</v>
      </c>
      <c r="AO47" s="13">
        <f t="shared" si="19"/>
        <v>-6</v>
      </c>
      <c r="AP47" s="13">
        <f t="shared" si="17"/>
        <v>-5</v>
      </c>
      <c r="AQ47" s="13">
        <f t="shared" si="17"/>
        <v>-7</v>
      </c>
      <c r="AR47" s="13">
        <f t="shared" si="17"/>
        <v>-4</v>
      </c>
    </row>
    <row r="48" spans="1:44">
      <c r="B48" t="s">
        <v>12</v>
      </c>
      <c r="D48" s="13"/>
      <c r="E48" s="13"/>
      <c r="F48" s="13"/>
      <c r="G48" s="13"/>
      <c r="H48" s="13"/>
      <c r="I48" s="13">
        <f t="shared" si="19"/>
        <v>12</v>
      </c>
      <c r="J48" s="13">
        <f t="shared" si="19"/>
        <v>26</v>
      </c>
      <c r="K48" s="13">
        <f t="shared" si="19"/>
        <v>51</v>
      </c>
      <c r="L48" s="13">
        <f t="shared" si="19"/>
        <v>16</v>
      </c>
      <c r="M48" s="13">
        <f t="shared" si="19"/>
        <v>20</v>
      </c>
      <c r="N48" s="13">
        <f t="shared" si="19"/>
        <v>3</v>
      </c>
      <c r="O48" s="13">
        <f t="shared" si="19"/>
        <v>2</v>
      </c>
      <c r="P48" s="13">
        <f t="shared" si="19"/>
        <v>2</v>
      </c>
      <c r="Q48" s="13">
        <f t="shared" si="19"/>
        <v>2</v>
      </c>
      <c r="R48" s="13">
        <f t="shared" si="19"/>
        <v>1</v>
      </c>
      <c r="S48" s="13">
        <f t="shared" si="19"/>
        <v>3</v>
      </c>
      <c r="T48" s="13">
        <f t="shared" si="19"/>
        <v>2</v>
      </c>
      <c r="U48" s="13">
        <f t="shared" si="19"/>
        <v>1</v>
      </c>
      <c r="V48" s="13">
        <f t="shared" si="19"/>
        <v>1</v>
      </c>
      <c r="W48" s="13">
        <f t="shared" si="19"/>
        <v>2</v>
      </c>
      <c r="X48" s="13">
        <f t="shared" si="19"/>
        <v>0</v>
      </c>
      <c r="Y48" s="13">
        <f t="shared" si="19"/>
        <v>0</v>
      </c>
      <c r="Z48" s="13">
        <f t="shared" si="19"/>
        <v>0</v>
      </c>
      <c r="AA48" s="13">
        <f t="shared" si="19"/>
        <v>-1</v>
      </c>
      <c r="AB48" s="13">
        <f t="shared" si="19"/>
        <v>-1</v>
      </c>
      <c r="AC48" s="13">
        <f t="shared" si="19"/>
        <v>-3</v>
      </c>
      <c r="AD48" s="13">
        <f t="shared" si="19"/>
        <v>-3</v>
      </c>
      <c r="AE48" s="13">
        <f t="shared" si="19"/>
        <v>-4</v>
      </c>
      <c r="AF48" s="13">
        <f t="shared" si="19"/>
        <v>-5</v>
      </c>
      <c r="AG48" s="13">
        <f t="shared" si="19"/>
        <v>-6</v>
      </c>
      <c r="AH48" s="13">
        <f t="shared" si="19"/>
        <v>-7</v>
      </c>
      <c r="AI48" s="13">
        <f t="shared" si="19"/>
        <v>-7</v>
      </c>
      <c r="AJ48" s="13">
        <f t="shared" si="19"/>
        <v>-8</v>
      </c>
      <c r="AK48" s="13">
        <f t="shared" si="19"/>
        <v>-9</v>
      </c>
      <c r="AL48" s="13">
        <f t="shared" si="19"/>
        <v>-9</v>
      </c>
      <c r="AM48" s="13">
        <f t="shared" si="19"/>
        <v>-8</v>
      </c>
      <c r="AN48" s="13">
        <f t="shared" si="19"/>
        <v>-8</v>
      </c>
      <c r="AO48" s="13">
        <f t="shared" si="19"/>
        <v>-9</v>
      </c>
      <c r="AP48" s="13">
        <f t="shared" si="17"/>
        <v>-9</v>
      </c>
      <c r="AQ48" s="13">
        <f t="shared" si="17"/>
        <v>-9</v>
      </c>
      <c r="AR48" s="13">
        <f t="shared" si="17"/>
        <v>-6</v>
      </c>
    </row>
    <row r="49" spans="1:44"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</row>
    <row r="50" spans="1:44">
      <c r="C50" s="10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</row>
    <row r="51" spans="1:44">
      <c r="B51" t="s">
        <v>22</v>
      </c>
      <c r="D51" s="13"/>
      <c r="E51" s="13"/>
      <c r="F51" s="13"/>
      <c r="G51" s="13"/>
      <c r="H51" s="13"/>
      <c r="I51" s="13">
        <f t="shared" ref="I51:AO51" si="20">SUMIF(I39:I50,"&gt;0",I39:I50)</f>
        <v>276</v>
      </c>
      <c r="J51" s="13">
        <f t="shared" si="20"/>
        <v>474</v>
      </c>
      <c r="K51" s="13">
        <f t="shared" si="20"/>
        <v>518</v>
      </c>
      <c r="L51" s="13">
        <f t="shared" si="20"/>
        <v>326</v>
      </c>
      <c r="M51" s="13">
        <f t="shared" si="20"/>
        <v>389</v>
      </c>
      <c r="N51" s="13">
        <f t="shared" si="20"/>
        <v>90</v>
      </c>
      <c r="O51" s="13">
        <f t="shared" si="20"/>
        <v>86</v>
      </c>
      <c r="P51" s="13">
        <f t="shared" si="20"/>
        <v>84</v>
      </c>
      <c r="Q51" s="13">
        <f t="shared" si="20"/>
        <v>82</v>
      </c>
      <c r="R51" s="13">
        <f t="shared" si="20"/>
        <v>77</v>
      </c>
      <c r="S51" s="13">
        <f t="shared" si="20"/>
        <v>75</v>
      </c>
      <c r="T51" s="13">
        <f t="shared" si="20"/>
        <v>70</v>
      </c>
      <c r="U51" s="13">
        <f t="shared" si="20"/>
        <v>62</v>
      </c>
      <c r="V51" s="13">
        <f t="shared" si="20"/>
        <v>62</v>
      </c>
      <c r="W51" s="13">
        <f t="shared" si="20"/>
        <v>59</v>
      </c>
      <c r="X51" s="13">
        <f t="shared" si="20"/>
        <v>54</v>
      </c>
      <c r="Y51" s="13">
        <f t="shared" si="20"/>
        <v>53</v>
      </c>
      <c r="Z51" s="13">
        <f t="shared" si="20"/>
        <v>50</v>
      </c>
      <c r="AA51" s="13">
        <f t="shared" si="20"/>
        <v>46</v>
      </c>
      <c r="AB51" s="13">
        <f t="shared" si="20"/>
        <v>45</v>
      </c>
      <c r="AC51" s="13">
        <f t="shared" si="20"/>
        <v>35</v>
      </c>
      <c r="AD51" s="13">
        <f t="shared" si="20"/>
        <v>32</v>
      </c>
      <c r="AE51" s="13">
        <f t="shared" si="20"/>
        <v>28</v>
      </c>
      <c r="AF51" s="13">
        <f t="shared" si="20"/>
        <v>25</v>
      </c>
      <c r="AG51" s="13">
        <f t="shared" si="20"/>
        <v>21</v>
      </c>
      <c r="AH51" s="13">
        <f t="shared" si="20"/>
        <v>21</v>
      </c>
      <c r="AI51" s="13">
        <f t="shared" si="20"/>
        <v>19</v>
      </c>
      <c r="AJ51" s="13">
        <f t="shared" si="20"/>
        <v>14</v>
      </c>
      <c r="AK51" s="13">
        <f t="shared" si="20"/>
        <v>13</v>
      </c>
      <c r="AL51" s="13">
        <f t="shared" si="20"/>
        <v>12</v>
      </c>
      <c r="AM51" s="13">
        <f t="shared" si="20"/>
        <v>8</v>
      </c>
      <c r="AN51" s="13">
        <f t="shared" si="20"/>
        <v>8</v>
      </c>
      <c r="AO51" s="13">
        <f t="shared" si="20"/>
        <v>4</v>
      </c>
      <c r="AP51" s="13">
        <f t="shared" ref="AP51:AR51" si="21">SUMIF(AP39:AP50,"&gt;0",AP39:AP50)</f>
        <v>5</v>
      </c>
      <c r="AQ51" s="13">
        <f t="shared" si="21"/>
        <v>3</v>
      </c>
      <c r="AR51" s="13">
        <f t="shared" si="21"/>
        <v>1</v>
      </c>
    </row>
    <row r="53" spans="1:44">
      <c r="A53" t="s">
        <v>23</v>
      </c>
      <c r="B53" s="2" t="s">
        <v>24</v>
      </c>
    </row>
    <row r="54" spans="1:44">
      <c r="C54">
        <v>2013</v>
      </c>
      <c r="D54">
        <v>2014</v>
      </c>
      <c r="E54">
        <v>2015</v>
      </c>
      <c r="F54">
        <v>2016</v>
      </c>
      <c r="G54">
        <v>2017</v>
      </c>
      <c r="H54">
        <v>2018</v>
      </c>
      <c r="I54">
        <v>2019</v>
      </c>
      <c r="J54">
        <v>2020</v>
      </c>
      <c r="K54">
        <v>2021</v>
      </c>
      <c r="L54">
        <v>2022</v>
      </c>
      <c r="M54">
        <v>2023</v>
      </c>
      <c r="N54">
        <v>2024</v>
      </c>
      <c r="O54">
        <v>2025</v>
      </c>
      <c r="P54">
        <v>2026</v>
      </c>
      <c r="Q54">
        <v>2027</v>
      </c>
      <c r="R54">
        <v>2028</v>
      </c>
      <c r="S54">
        <v>2029</v>
      </c>
      <c r="T54">
        <v>2030</v>
      </c>
      <c r="U54">
        <v>2031</v>
      </c>
      <c r="V54">
        <v>2032</v>
      </c>
      <c r="W54">
        <v>2033</v>
      </c>
      <c r="X54">
        <v>2034</v>
      </c>
      <c r="Y54">
        <v>2035</v>
      </c>
      <c r="Z54">
        <v>2036</v>
      </c>
      <c r="AA54">
        <v>2037</v>
      </c>
      <c r="AB54">
        <v>2038</v>
      </c>
      <c r="AC54">
        <v>2039</v>
      </c>
      <c r="AD54">
        <v>2040</v>
      </c>
      <c r="AE54">
        <v>2041</v>
      </c>
      <c r="AF54">
        <v>2042</v>
      </c>
      <c r="AG54">
        <v>2043</v>
      </c>
      <c r="AH54">
        <v>2044</v>
      </c>
      <c r="AI54">
        <v>2045</v>
      </c>
      <c r="AJ54">
        <v>2046</v>
      </c>
      <c r="AK54">
        <v>2047</v>
      </c>
      <c r="AL54">
        <v>2048</v>
      </c>
      <c r="AM54">
        <v>2049</v>
      </c>
      <c r="AN54">
        <v>2050</v>
      </c>
      <c r="AO54">
        <v>2051</v>
      </c>
      <c r="AP54">
        <v>2052</v>
      </c>
      <c r="AQ54">
        <v>2053</v>
      </c>
      <c r="AR54">
        <v>2054</v>
      </c>
    </row>
    <row r="55" spans="1:44">
      <c r="B55" t="s">
        <v>3</v>
      </c>
      <c r="D55" s="3"/>
      <c r="E55" s="3"/>
      <c r="F55" s="3"/>
      <c r="G55" s="3"/>
      <c r="H55" s="3"/>
      <c r="I55" s="3">
        <f t="shared" ref="I55:AO62" si="22">IF(I39&gt;0,I39/I$51,0)</f>
        <v>0.11231884057971014</v>
      </c>
      <c r="J55" s="3">
        <f t="shared" si="22"/>
        <v>5.9071729957805907E-2</v>
      </c>
      <c r="K55" s="3">
        <f t="shared" si="22"/>
        <v>7.7220077220077218E-2</v>
      </c>
      <c r="L55" s="3">
        <f t="shared" si="22"/>
        <v>9.5092024539877307E-2</v>
      </c>
      <c r="M55" s="3">
        <f t="shared" si="22"/>
        <v>0.10796915167095116</v>
      </c>
      <c r="N55" s="3">
        <f t="shared" si="22"/>
        <v>7.7777777777777779E-2</v>
      </c>
      <c r="O55" s="3">
        <f t="shared" si="22"/>
        <v>6.9767441860465115E-2</v>
      </c>
      <c r="P55" s="3">
        <f t="shared" si="22"/>
        <v>3.5714285714285712E-2</v>
      </c>
      <c r="Q55" s="3">
        <f t="shared" si="22"/>
        <v>2.4390243902439025E-2</v>
      </c>
      <c r="R55" s="3">
        <f t="shared" si="22"/>
        <v>0</v>
      </c>
      <c r="S55" s="3">
        <f t="shared" si="22"/>
        <v>6.6666666666666666E-2</v>
      </c>
      <c r="T55" s="3">
        <f t="shared" si="22"/>
        <v>5.7142857142857141E-2</v>
      </c>
      <c r="U55" s="3">
        <f t="shared" si="22"/>
        <v>3.2258064516129031E-2</v>
      </c>
      <c r="V55" s="3">
        <f t="shared" si="22"/>
        <v>3.2258064516129031E-2</v>
      </c>
      <c r="W55" s="3">
        <f t="shared" si="22"/>
        <v>1.6949152542372881E-2</v>
      </c>
      <c r="X55" s="3">
        <f t="shared" si="22"/>
        <v>9.2592592592592587E-2</v>
      </c>
      <c r="Y55" s="3">
        <f t="shared" si="22"/>
        <v>7.5471698113207544E-2</v>
      </c>
      <c r="Z55" s="3">
        <f t="shared" si="22"/>
        <v>0.08</v>
      </c>
      <c r="AA55" s="3">
        <f t="shared" si="22"/>
        <v>6.5217391304347824E-2</v>
      </c>
      <c r="AB55" s="3">
        <f t="shared" si="22"/>
        <v>2.2222222222222223E-2</v>
      </c>
      <c r="AC55" s="3">
        <f t="shared" si="22"/>
        <v>0.14285714285714285</v>
      </c>
      <c r="AD55" s="3">
        <f t="shared" si="22"/>
        <v>9.375E-2</v>
      </c>
      <c r="AE55" s="3">
        <f t="shared" si="22"/>
        <v>7.1428571428571425E-2</v>
      </c>
      <c r="AF55" s="3">
        <f t="shared" si="22"/>
        <v>0.08</v>
      </c>
      <c r="AG55" s="3">
        <f t="shared" si="22"/>
        <v>0</v>
      </c>
      <c r="AH55" s="3">
        <f t="shared" si="22"/>
        <v>0.14285714285714285</v>
      </c>
      <c r="AI55" s="3">
        <f t="shared" si="22"/>
        <v>5.2631578947368418E-2</v>
      </c>
      <c r="AJ55" s="3">
        <f t="shared" si="22"/>
        <v>7.1428571428571425E-2</v>
      </c>
      <c r="AK55" s="3">
        <f t="shared" si="22"/>
        <v>0</v>
      </c>
      <c r="AL55" s="3">
        <f t="shared" si="22"/>
        <v>8.3333333333333329E-2</v>
      </c>
      <c r="AM55" s="3">
        <f t="shared" si="22"/>
        <v>0.125</v>
      </c>
      <c r="AN55" s="3">
        <f t="shared" si="22"/>
        <v>0.125</v>
      </c>
      <c r="AO55" s="3">
        <f t="shared" si="22"/>
        <v>0.25</v>
      </c>
      <c r="AP55" s="3">
        <f t="shared" ref="AP55:AR61" si="23">IF(AP39&gt;0,AP39/AP$51,0)</f>
        <v>0.4</v>
      </c>
      <c r="AQ55" s="3">
        <f t="shared" si="23"/>
        <v>0.33333333333333331</v>
      </c>
      <c r="AR55" s="3">
        <f t="shared" si="23"/>
        <v>0</v>
      </c>
    </row>
    <row r="56" spans="1:44">
      <c r="B56" t="s">
        <v>4</v>
      </c>
      <c r="D56" s="3"/>
      <c r="E56" s="3"/>
      <c r="F56" s="3"/>
      <c r="G56" s="3"/>
      <c r="H56" s="3"/>
      <c r="I56" s="3">
        <f t="shared" ref="I56:S56" si="24">IF(I40&gt;0,I40/I$51,0)</f>
        <v>7.9710144927536225E-2</v>
      </c>
      <c r="J56" s="3">
        <f t="shared" si="24"/>
        <v>9.49367088607595E-2</v>
      </c>
      <c r="K56" s="3">
        <f t="shared" si="24"/>
        <v>8.8803088803088806E-2</v>
      </c>
      <c r="L56" s="3">
        <f t="shared" si="24"/>
        <v>0.2607361963190184</v>
      </c>
      <c r="M56" s="3">
        <f t="shared" si="24"/>
        <v>0.2236503856041131</v>
      </c>
      <c r="N56" s="3">
        <f t="shared" si="24"/>
        <v>1.1111111111111112E-2</v>
      </c>
      <c r="O56" s="3">
        <f t="shared" si="24"/>
        <v>1.1627906976744186E-2</v>
      </c>
      <c r="P56" s="3">
        <f t="shared" si="24"/>
        <v>1.1904761904761904E-2</v>
      </c>
      <c r="Q56" s="3">
        <f t="shared" si="24"/>
        <v>1.2195121951219513E-2</v>
      </c>
      <c r="R56" s="3">
        <f t="shared" si="24"/>
        <v>0</v>
      </c>
      <c r="S56" s="3">
        <f t="shared" si="24"/>
        <v>2.6666666666666668E-2</v>
      </c>
      <c r="T56" s="3">
        <f t="shared" si="22"/>
        <v>1.4285714285714285E-2</v>
      </c>
      <c r="U56" s="3">
        <f t="shared" si="22"/>
        <v>1.6129032258064516E-2</v>
      </c>
      <c r="V56" s="3">
        <f t="shared" si="22"/>
        <v>0</v>
      </c>
      <c r="W56" s="3">
        <f t="shared" si="22"/>
        <v>0</v>
      </c>
      <c r="X56" s="3">
        <f t="shared" si="22"/>
        <v>0</v>
      </c>
      <c r="Y56" s="3">
        <f t="shared" si="22"/>
        <v>0</v>
      </c>
      <c r="Z56" s="3">
        <f t="shared" si="22"/>
        <v>0</v>
      </c>
      <c r="AA56" s="3">
        <f t="shared" si="22"/>
        <v>0</v>
      </c>
      <c r="AB56" s="3">
        <f t="shared" si="22"/>
        <v>0</v>
      </c>
      <c r="AC56" s="3">
        <f t="shared" si="22"/>
        <v>0</v>
      </c>
      <c r="AD56" s="3">
        <f t="shared" si="22"/>
        <v>0</v>
      </c>
      <c r="AE56" s="3">
        <f t="shared" si="22"/>
        <v>0</v>
      </c>
      <c r="AF56" s="3">
        <f t="shared" si="22"/>
        <v>0</v>
      </c>
      <c r="AG56" s="3">
        <f t="shared" si="22"/>
        <v>0</v>
      </c>
      <c r="AH56" s="3">
        <f t="shared" si="22"/>
        <v>0</v>
      </c>
      <c r="AI56" s="3">
        <f t="shared" si="22"/>
        <v>0</v>
      </c>
      <c r="AJ56" s="3">
        <f t="shared" si="22"/>
        <v>0</v>
      </c>
      <c r="AK56" s="3">
        <f t="shared" si="22"/>
        <v>0</v>
      </c>
      <c r="AL56" s="3">
        <f t="shared" si="22"/>
        <v>0</v>
      </c>
      <c r="AM56" s="3">
        <f t="shared" si="22"/>
        <v>0</v>
      </c>
      <c r="AN56" s="3">
        <f t="shared" si="22"/>
        <v>0</v>
      </c>
      <c r="AO56" s="3">
        <f t="shared" si="22"/>
        <v>0</v>
      </c>
      <c r="AP56" s="3">
        <f t="shared" si="23"/>
        <v>0</v>
      </c>
      <c r="AQ56" s="3">
        <f t="shared" si="23"/>
        <v>0</v>
      </c>
      <c r="AR56" s="3">
        <f t="shared" si="23"/>
        <v>0</v>
      </c>
    </row>
    <row r="57" spans="1:44">
      <c r="B57" t="s">
        <v>5</v>
      </c>
      <c r="D57" s="3"/>
      <c r="E57" s="3"/>
      <c r="F57" s="3"/>
      <c r="G57" s="3"/>
      <c r="H57" s="3"/>
      <c r="I57" s="3">
        <f t="shared" si="22"/>
        <v>7.2463768115942032E-2</v>
      </c>
      <c r="J57" s="3">
        <f t="shared" si="22"/>
        <v>0.12447257383966245</v>
      </c>
      <c r="K57" s="3">
        <f t="shared" si="22"/>
        <v>0.10617760617760617</v>
      </c>
      <c r="L57" s="3">
        <f t="shared" si="22"/>
        <v>0.10736196319018405</v>
      </c>
      <c r="M57" s="3">
        <f t="shared" si="22"/>
        <v>0.10539845758354756</v>
      </c>
      <c r="N57" s="3">
        <f t="shared" si="22"/>
        <v>0.13333333333333333</v>
      </c>
      <c r="O57" s="3">
        <f t="shared" si="22"/>
        <v>0.13953488372093023</v>
      </c>
      <c r="P57" s="3">
        <f t="shared" si="22"/>
        <v>0.14285714285714285</v>
      </c>
      <c r="Q57" s="3">
        <f t="shared" si="22"/>
        <v>0.15853658536585366</v>
      </c>
      <c r="R57" s="3">
        <f t="shared" si="22"/>
        <v>0.15584415584415584</v>
      </c>
      <c r="S57" s="3">
        <f t="shared" si="22"/>
        <v>0.13333333333333333</v>
      </c>
      <c r="T57" s="3">
        <f t="shared" si="22"/>
        <v>0.14285714285714285</v>
      </c>
      <c r="U57" s="3">
        <f t="shared" si="22"/>
        <v>0.14516129032258066</v>
      </c>
      <c r="V57" s="3">
        <f t="shared" si="22"/>
        <v>0.16129032258064516</v>
      </c>
      <c r="W57" s="3">
        <f t="shared" si="22"/>
        <v>0.16949152542372881</v>
      </c>
      <c r="X57" s="3">
        <f t="shared" si="22"/>
        <v>0.14814814814814814</v>
      </c>
      <c r="Y57" s="3">
        <f t="shared" si="22"/>
        <v>0.16981132075471697</v>
      </c>
      <c r="Z57" s="3">
        <f t="shared" si="22"/>
        <v>0.16</v>
      </c>
      <c r="AA57" s="3">
        <f t="shared" si="22"/>
        <v>0.15217391304347827</v>
      </c>
      <c r="AB57" s="3">
        <f t="shared" si="22"/>
        <v>0.17777777777777778</v>
      </c>
      <c r="AC57" s="3">
        <f t="shared" si="22"/>
        <v>8.5714285714285715E-2</v>
      </c>
      <c r="AD57" s="3">
        <f t="shared" si="22"/>
        <v>9.375E-2</v>
      </c>
      <c r="AE57" s="3">
        <f t="shared" si="22"/>
        <v>7.1428571428571425E-2</v>
      </c>
      <c r="AF57" s="3">
        <f t="shared" si="22"/>
        <v>0.08</v>
      </c>
      <c r="AG57" s="3">
        <f t="shared" si="22"/>
        <v>4.7619047619047616E-2</v>
      </c>
      <c r="AH57" s="3">
        <f t="shared" si="22"/>
        <v>0</v>
      </c>
      <c r="AI57" s="3">
        <f t="shared" si="22"/>
        <v>0</v>
      </c>
      <c r="AJ57" s="3">
        <f t="shared" si="22"/>
        <v>0</v>
      </c>
      <c r="AK57" s="3">
        <f t="shared" si="22"/>
        <v>0</v>
      </c>
      <c r="AL57" s="3">
        <f t="shared" si="22"/>
        <v>0</v>
      </c>
      <c r="AM57" s="3">
        <f t="shared" si="22"/>
        <v>0</v>
      </c>
      <c r="AN57" s="3">
        <f t="shared" si="22"/>
        <v>0</v>
      </c>
      <c r="AO57" s="3">
        <f t="shared" si="22"/>
        <v>0</v>
      </c>
      <c r="AP57" s="3">
        <f t="shared" si="23"/>
        <v>0</v>
      </c>
      <c r="AQ57" s="3">
        <f t="shared" si="23"/>
        <v>0</v>
      </c>
      <c r="AR57" s="3">
        <f t="shared" si="23"/>
        <v>0</v>
      </c>
    </row>
    <row r="58" spans="1:44">
      <c r="B58" t="s">
        <v>6</v>
      </c>
      <c r="D58" s="3"/>
      <c r="E58" s="3"/>
      <c r="F58" s="3"/>
      <c r="G58" s="3"/>
      <c r="H58" s="3"/>
      <c r="I58" s="3">
        <f t="shared" si="22"/>
        <v>9.420289855072464E-2</v>
      </c>
      <c r="J58" s="3">
        <f t="shared" si="22"/>
        <v>0.1160337552742616</v>
      </c>
      <c r="K58" s="3">
        <f t="shared" si="22"/>
        <v>3.6679536679536683E-2</v>
      </c>
      <c r="L58" s="3">
        <f t="shared" si="22"/>
        <v>9.5092024539877307E-2</v>
      </c>
      <c r="M58" s="3">
        <f t="shared" si="22"/>
        <v>0.10796915167095116</v>
      </c>
      <c r="N58" s="3">
        <f t="shared" si="22"/>
        <v>0.1</v>
      </c>
      <c r="O58" s="3">
        <f t="shared" si="22"/>
        <v>0.11627906976744186</v>
      </c>
      <c r="P58" s="3">
        <f t="shared" si="22"/>
        <v>0.10714285714285714</v>
      </c>
      <c r="Q58" s="3">
        <f t="shared" si="22"/>
        <v>0.10975609756097561</v>
      </c>
      <c r="R58" s="3">
        <f t="shared" si="22"/>
        <v>0.11688311688311688</v>
      </c>
      <c r="S58" s="3">
        <f t="shared" si="22"/>
        <v>9.3333333333333338E-2</v>
      </c>
      <c r="T58" s="3">
        <f t="shared" si="22"/>
        <v>8.5714285714285715E-2</v>
      </c>
      <c r="U58" s="3">
        <f t="shared" si="22"/>
        <v>9.6774193548387094E-2</v>
      </c>
      <c r="V58" s="3">
        <f t="shared" si="22"/>
        <v>8.0645161290322578E-2</v>
      </c>
      <c r="W58" s="3">
        <f t="shared" si="22"/>
        <v>8.4745762711864403E-2</v>
      </c>
      <c r="X58" s="3">
        <f t="shared" si="22"/>
        <v>0</v>
      </c>
      <c r="Y58" s="3">
        <f t="shared" si="22"/>
        <v>0</v>
      </c>
      <c r="Z58" s="3">
        <f t="shared" si="22"/>
        <v>0</v>
      </c>
      <c r="AA58" s="3">
        <f t="shared" si="22"/>
        <v>0</v>
      </c>
      <c r="AB58" s="3">
        <f t="shared" si="22"/>
        <v>0</v>
      </c>
      <c r="AC58" s="3">
        <f t="shared" si="22"/>
        <v>0</v>
      </c>
      <c r="AD58" s="3">
        <f t="shared" si="22"/>
        <v>0</v>
      </c>
      <c r="AE58" s="3">
        <f t="shared" si="22"/>
        <v>0</v>
      </c>
      <c r="AF58" s="3">
        <f t="shared" si="22"/>
        <v>0</v>
      </c>
      <c r="AG58" s="3">
        <f t="shared" si="22"/>
        <v>0</v>
      </c>
      <c r="AH58" s="3">
        <f t="shared" si="22"/>
        <v>0</v>
      </c>
      <c r="AI58" s="3">
        <f t="shared" si="22"/>
        <v>0</v>
      </c>
      <c r="AJ58" s="3">
        <f t="shared" si="22"/>
        <v>0</v>
      </c>
      <c r="AK58" s="3">
        <f t="shared" si="22"/>
        <v>0</v>
      </c>
      <c r="AL58" s="3">
        <f t="shared" si="22"/>
        <v>0</v>
      </c>
      <c r="AM58" s="3">
        <f t="shared" si="22"/>
        <v>0</v>
      </c>
      <c r="AN58" s="3">
        <f t="shared" si="22"/>
        <v>0</v>
      </c>
      <c r="AO58" s="3">
        <f t="shared" si="22"/>
        <v>0</v>
      </c>
      <c r="AP58" s="3">
        <f t="shared" si="23"/>
        <v>0</v>
      </c>
      <c r="AQ58" s="3">
        <f t="shared" si="23"/>
        <v>0</v>
      </c>
      <c r="AR58" s="3">
        <f t="shared" si="23"/>
        <v>0</v>
      </c>
    </row>
    <row r="59" spans="1:44">
      <c r="B59" t="s">
        <v>7</v>
      </c>
      <c r="D59" s="3"/>
      <c r="E59" s="3"/>
      <c r="F59" s="3"/>
      <c r="G59" s="3"/>
      <c r="H59" s="3"/>
      <c r="I59" s="3">
        <f t="shared" si="22"/>
        <v>0.21014492753623187</v>
      </c>
      <c r="J59" s="3">
        <f t="shared" si="22"/>
        <v>0.13291139240506328</v>
      </c>
      <c r="K59" s="3">
        <f t="shared" si="22"/>
        <v>0.16988416988416988</v>
      </c>
      <c r="L59" s="3">
        <f t="shared" si="22"/>
        <v>9.815950920245399E-2</v>
      </c>
      <c r="M59" s="3">
        <f t="shared" si="22"/>
        <v>0.11568123393316196</v>
      </c>
      <c r="N59" s="3">
        <f t="shared" si="22"/>
        <v>0.17777777777777778</v>
      </c>
      <c r="O59" s="3">
        <f t="shared" si="22"/>
        <v>0.1744186046511628</v>
      </c>
      <c r="P59" s="3">
        <f t="shared" si="22"/>
        <v>0.15476190476190477</v>
      </c>
      <c r="Q59" s="3">
        <f t="shared" si="22"/>
        <v>0.15853658536585366</v>
      </c>
      <c r="R59" s="3">
        <f t="shared" si="22"/>
        <v>0.15584415584415584</v>
      </c>
      <c r="S59" s="3">
        <f t="shared" si="22"/>
        <v>0.14666666666666667</v>
      </c>
      <c r="T59" s="3">
        <f t="shared" si="22"/>
        <v>0.14285714285714285</v>
      </c>
      <c r="U59" s="3">
        <f t="shared" si="22"/>
        <v>0.14516129032258066</v>
      </c>
      <c r="V59" s="3">
        <f t="shared" si="22"/>
        <v>0.12903225806451613</v>
      </c>
      <c r="W59" s="3">
        <f t="shared" si="22"/>
        <v>0.10169491525423729</v>
      </c>
      <c r="X59" s="3">
        <f t="shared" si="22"/>
        <v>0.14814814814814814</v>
      </c>
      <c r="Y59" s="3">
        <f t="shared" si="22"/>
        <v>0.13207547169811321</v>
      </c>
      <c r="Z59" s="3">
        <f t="shared" si="22"/>
        <v>0.1</v>
      </c>
      <c r="AA59" s="3">
        <f t="shared" si="22"/>
        <v>8.6956521739130432E-2</v>
      </c>
      <c r="AB59" s="3">
        <f t="shared" si="22"/>
        <v>8.8888888888888892E-2</v>
      </c>
      <c r="AC59" s="3">
        <f t="shared" si="22"/>
        <v>0.11428571428571428</v>
      </c>
      <c r="AD59" s="3">
        <f t="shared" si="22"/>
        <v>9.375E-2</v>
      </c>
      <c r="AE59" s="3">
        <f t="shared" si="22"/>
        <v>3.5714285714285712E-2</v>
      </c>
      <c r="AF59" s="3">
        <f t="shared" si="22"/>
        <v>0</v>
      </c>
      <c r="AG59" s="3">
        <f t="shared" si="22"/>
        <v>0</v>
      </c>
      <c r="AH59" s="3">
        <f t="shared" si="22"/>
        <v>9.5238095238095233E-2</v>
      </c>
      <c r="AI59" s="3">
        <f t="shared" si="22"/>
        <v>0.10526315789473684</v>
      </c>
      <c r="AJ59" s="3">
        <f t="shared" si="22"/>
        <v>0</v>
      </c>
      <c r="AK59" s="3">
        <f t="shared" si="22"/>
        <v>0</v>
      </c>
      <c r="AL59" s="3">
        <f t="shared" si="22"/>
        <v>0</v>
      </c>
      <c r="AM59" s="3">
        <f t="shared" si="22"/>
        <v>0.25</v>
      </c>
      <c r="AN59" s="3">
        <f t="shared" si="22"/>
        <v>0.125</v>
      </c>
      <c r="AO59" s="3">
        <f t="shared" si="22"/>
        <v>0</v>
      </c>
      <c r="AP59" s="3">
        <f t="shared" si="23"/>
        <v>0</v>
      </c>
      <c r="AQ59" s="3">
        <f t="shared" si="23"/>
        <v>0</v>
      </c>
      <c r="AR59" s="3">
        <f t="shared" si="23"/>
        <v>0</v>
      </c>
    </row>
    <row r="60" spans="1:44">
      <c r="B60" t="s">
        <v>8</v>
      </c>
      <c r="D60" s="3"/>
      <c r="E60" s="3"/>
      <c r="F60" s="3"/>
      <c r="G60" s="3"/>
      <c r="H60" s="3"/>
      <c r="I60" s="3">
        <f t="shared" si="22"/>
        <v>0.33333333333333331</v>
      </c>
      <c r="J60" s="3">
        <f t="shared" si="22"/>
        <v>0.25949367088607594</v>
      </c>
      <c r="K60" s="3">
        <f t="shared" si="22"/>
        <v>0.2606177606177606</v>
      </c>
      <c r="L60" s="3">
        <f t="shared" si="22"/>
        <v>0.10429447852760736</v>
      </c>
      <c r="M60" s="3">
        <f t="shared" si="22"/>
        <v>0.10539845758354756</v>
      </c>
      <c r="N60" s="3">
        <f t="shared" si="22"/>
        <v>0.36666666666666664</v>
      </c>
      <c r="O60" s="3">
        <f t="shared" si="22"/>
        <v>0.37209302325581395</v>
      </c>
      <c r="P60" s="3">
        <f t="shared" si="22"/>
        <v>0.40476190476190477</v>
      </c>
      <c r="Q60" s="3">
        <f t="shared" si="22"/>
        <v>0.40243902439024393</v>
      </c>
      <c r="R60" s="3">
        <f t="shared" si="22"/>
        <v>0.42857142857142855</v>
      </c>
      <c r="S60" s="3">
        <f t="shared" si="22"/>
        <v>0.38666666666666666</v>
      </c>
      <c r="T60" s="3">
        <f t="shared" si="22"/>
        <v>0.41428571428571431</v>
      </c>
      <c r="U60" s="3">
        <f t="shared" si="22"/>
        <v>0.43548387096774194</v>
      </c>
      <c r="V60" s="3">
        <f t="shared" si="22"/>
        <v>0.43548387096774194</v>
      </c>
      <c r="W60" s="3">
        <f t="shared" si="22"/>
        <v>0.44067796610169491</v>
      </c>
      <c r="X60" s="3">
        <f t="shared" si="22"/>
        <v>0.53703703703703709</v>
      </c>
      <c r="Y60" s="3">
        <f t="shared" si="22"/>
        <v>0.54716981132075471</v>
      </c>
      <c r="Z60" s="3">
        <f t="shared" si="22"/>
        <v>0.57999999999999996</v>
      </c>
      <c r="AA60" s="3">
        <f t="shared" si="22"/>
        <v>0.58695652173913049</v>
      </c>
      <c r="AB60" s="3">
        <f t="shared" si="22"/>
        <v>0.62222222222222223</v>
      </c>
      <c r="AC60" s="3">
        <f t="shared" si="22"/>
        <v>0.5714285714285714</v>
      </c>
      <c r="AD60" s="3">
        <f t="shared" si="22"/>
        <v>0.625</v>
      </c>
      <c r="AE60" s="3">
        <f t="shared" si="22"/>
        <v>0.7142857142857143</v>
      </c>
      <c r="AF60" s="3">
        <f t="shared" si="22"/>
        <v>0.76</v>
      </c>
      <c r="AG60" s="3">
        <f t="shared" si="22"/>
        <v>0.90476190476190477</v>
      </c>
      <c r="AH60" s="3">
        <f t="shared" si="22"/>
        <v>0.66666666666666663</v>
      </c>
      <c r="AI60" s="3">
        <f t="shared" si="22"/>
        <v>0.73684210526315785</v>
      </c>
      <c r="AJ60" s="3">
        <f t="shared" si="22"/>
        <v>0.8571428571428571</v>
      </c>
      <c r="AK60" s="3">
        <f t="shared" si="22"/>
        <v>0.92307692307692313</v>
      </c>
      <c r="AL60" s="3">
        <f t="shared" si="22"/>
        <v>0.91666666666666663</v>
      </c>
      <c r="AM60" s="3">
        <f t="shared" si="22"/>
        <v>0.625</v>
      </c>
      <c r="AN60" s="3">
        <f t="shared" si="22"/>
        <v>0.625</v>
      </c>
      <c r="AO60" s="3">
        <f t="shared" si="22"/>
        <v>0.75</v>
      </c>
      <c r="AP60" s="3">
        <f t="shared" si="23"/>
        <v>0.6</v>
      </c>
      <c r="AQ60" s="3">
        <f t="shared" si="23"/>
        <v>0.66666666666666663</v>
      </c>
      <c r="AR60" s="3">
        <f t="shared" si="23"/>
        <v>1</v>
      </c>
    </row>
    <row r="61" spans="1:44">
      <c r="B61" t="s">
        <v>9</v>
      </c>
      <c r="D61" s="3"/>
      <c r="E61" s="3"/>
      <c r="F61" s="3"/>
      <c r="G61" s="3"/>
      <c r="H61" s="3"/>
      <c r="I61" s="3">
        <f t="shared" si="22"/>
        <v>0</v>
      </c>
      <c r="J61" s="3">
        <f t="shared" si="22"/>
        <v>5.4852320675105488E-2</v>
      </c>
      <c r="K61" s="3">
        <f t="shared" si="22"/>
        <v>4.4401544401544403E-2</v>
      </c>
      <c r="L61" s="3">
        <f t="shared" si="22"/>
        <v>5.5214723926380369E-2</v>
      </c>
      <c r="M61" s="3">
        <f t="shared" si="22"/>
        <v>5.3984575835475578E-2</v>
      </c>
      <c r="N61" s="3">
        <f t="shared" si="22"/>
        <v>1.1111111111111112E-2</v>
      </c>
      <c r="O61" s="3">
        <f t="shared" si="22"/>
        <v>1.1627906976744186E-2</v>
      </c>
      <c r="P61" s="3">
        <f t="shared" si="22"/>
        <v>2.3809523809523808E-2</v>
      </c>
      <c r="Q61" s="3">
        <f t="shared" si="22"/>
        <v>2.4390243902439025E-2</v>
      </c>
      <c r="R61" s="3">
        <f t="shared" si="22"/>
        <v>2.5974025974025976E-2</v>
      </c>
      <c r="S61" s="3">
        <f t="shared" si="22"/>
        <v>1.3333333333333334E-2</v>
      </c>
      <c r="T61" s="3">
        <f t="shared" si="22"/>
        <v>2.8571428571428571E-2</v>
      </c>
      <c r="U61" s="3">
        <f t="shared" si="22"/>
        <v>3.2258064516129031E-2</v>
      </c>
      <c r="V61" s="3">
        <f t="shared" si="22"/>
        <v>4.8387096774193547E-2</v>
      </c>
      <c r="W61" s="3">
        <f t="shared" si="22"/>
        <v>5.0847457627118647E-2</v>
      </c>
      <c r="X61" s="3">
        <f t="shared" si="22"/>
        <v>1.8518518518518517E-2</v>
      </c>
      <c r="Y61" s="3">
        <f t="shared" si="22"/>
        <v>1.8867924528301886E-2</v>
      </c>
      <c r="Z61" s="3">
        <f t="shared" si="22"/>
        <v>0.02</v>
      </c>
      <c r="AA61" s="3">
        <f t="shared" si="22"/>
        <v>4.3478260869565216E-2</v>
      </c>
      <c r="AB61" s="3">
        <f t="shared" si="22"/>
        <v>2.2222222222222223E-2</v>
      </c>
      <c r="AC61" s="3">
        <f t="shared" si="22"/>
        <v>0</v>
      </c>
      <c r="AD61" s="3">
        <f t="shared" si="22"/>
        <v>0</v>
      </c>
      <c r="AE61" s="3">
        <f t="shared" si="22"/>
        <v>0</v>
      </c>
      <c r="AF61" s="3">
        <f t="shared" si="22"/>
        <v>0</v>
      </c>
      <c r="AG61" s="3">
        <f t="shared" si="22"/>
        <v>0</v>
      </c>
      <c r="AH61" s="3">
        <f t="shared" si="22"/>
        <v>0</v>
      </c>
      <c r="AI61" s="3">
        <f t="shared" si="22"/>
        <v>0</v>
      </c>
      <c r="AJ61" s="3">
        <f t="shared" si="22"/>
        <v>0</v>
      </c>
      <c r="AK61" s="3">
        <f t="shared" si="22"/>
        <v>0</v>
      </c>
      <c r="AL61" s="3">
        <f t="shared" si="22"/>
        <v>0</v>
      </c>
      <c r="AM61" s="3">
        <f t="shared" si="22"/>
        <v>0</v>
      </c>
      <c r="AN61" s="3">
        <f t="shared" si="22"/>
        <v>0</v>
      </c>
      <c r="AO61" s="3">
        <f t="shared" si="22"/>
        <v>0</v>
      </c>
      <c r="AP61" s="3">
        <f t="shared" si="23"/>
        <v>0</v>
      </c>
      <c r="AQ61" s="3">
        <f t="shared" si="23"/>
        <v>0</v>
      </c>
      <c r="AR61" s="3">
        <f t="shared" si="23"/>
        <v>0</v>
      </c>
    </row>
    <row r="62" spans="1:44">
      <c r="B62" t="s">
        <v>10</v>
      </c>
      <c r="D62" s="3"/>
      <c r="E62" s="3"/>
      <c r="F62" s="3"/>
      <c r="G62" s="3"/>
      <c r="H62" s="3"/>
      <c r="I62" s="3">
        <f t="shared" si="22"/>
        <v>1.8115942028985508E-2</v>
      </c>
      <c r="J62" s="3">
        <f t="shared" si="22"/>
        <v>4.852320675105485E-2</v>
      </c>
      <c r="K62" s="3">
        <f t="shared" si="22"/>
        <v>4.0540540540540543E-2</v>
      </c>
      <c r="L62" s="3">
        <f t="shared" si="22"/>
        <v>5.2147239263803678E-2</v>
      </c>
      <c r="M62" s="3">
        <f t="shared" si="22"/>
        <v>5.6555269922879174E-2</v>
      </c>
      <c r="N62" s="3">
        <f t="shared" si="22"/>
        <v>5.5555555555555552E-2</v>
      </c>
      <c r="O62" s="3">
        <f t="shared" si="22"/>
        <v>4.6511627906976744E-2</v>
      </c>
      <c r="P62" s="3">
        <f t="shared" ref="I62:AO64" si="25">IF(P46&gt;0,P46/P$51,0)</f>
        <v>5.9523809523809521E-2</v>
      </c>
      <c r="Q62" s="3">
        <f t="shared" si="25"/>
        <v>6.097560975609756E-2</v>
      </c>
      <c r="R62" s="3">
        <f t="shared" si="25"/>
        <v>6.4935064935064929E-2</v>
      </c>
      <c r="S62" s="3">
        <f t="shared" si="25"/>
        <v>6.6666666666666666E-2</v>
      </c>
      <c r="T62" s="3">
        <f t="shared" si="25"/>
        <v>7.1428571428571425E-2</v>
      </c>
      <c r="U62" s="3">
        <f t="shared" si="25"/>
        <v>6.4516129032258063E-2</v>
      </c>
      <c r="V62" s="3">
        <f t="shared" si="25"/>
        <v>8.0645161290322578E-2</v>
      </c>
      <c r="W62" s="3">
        <f t="shared" si="25"/>
        <v>0.10169491525423729</v>
      </c>
      <c r="X62" s="3">
        <f t="shared" si="25"/>
        <v>5.5555555555555552E-2</v>
      </c>
      <c r="Y62" s="3">
        <f t="shared" si="25"/>
        <v>5.6603773584905662E-2</v>
      </c>
      <c r="Z62" s="3">
        <f t="shared" si="25"/>
        <v>0.06</v>
      </c>
      <c r="AA62" s="3">
        <f t="shared" si="25"/>
        <v>6.5217391304347824E-2</v>
      </c>
      <c r="AB62" s="3">
        <f t="shared" si="25"/>
        <v>6.6666666666666666E-2</v>
      </c>
      <c r="AC62" s="3">
        <f t="shared" si="25"/>
        <v>8.5714285714285715E-2</v>
      </c>
      <c r="AD62" s="3">
        <f t="shared" si="25"/>
        <v>9.375E-2</v>
      </c>
      <c r="AE62" s="3">
        <f t="shared" si="25"/>
        <v>0.10714285714285714</v>
      </c>
      <c r="AF62" s="3">
        <f t="shared" si="25"/>
        <v>0.08</v>
      </c>
      <c r="AG62" s="3">
        <f t="shared" si="25"/>
        <v>4.7619047619047616E-2</v>
      </c>
      <c r="AH62" s="3">
        <f t="shared" si="25"/>
        <v>9.5238095238095233E-2</v>
      </c>
      <c r="AI62" s="3">
        <f t="shared" si="25"/>
        <v>0.10526315789473684</v>
      </c>
      <c r="AJ62" s="3">
        <f t="shared" si="25"/>
        <v>7.1428571428571425E-2</v>
      </c>
      <c r="AK62" s="3">
        <f t="shared" si="25"/>
        <v>7.6923076923076927E-2</v>
      </c>
      <c r="AL62" s="3">
        <f t="shared" si="25"/>
        <v>0</v>
      </c>
      <c r="AM62" s="3">
        <f t="shared" si="25"/>
        <v>0</v>
      </c>
      <c r="AN62" s="3">
        <f t="shared" si="25"/>
        <v>0.125</v>
      </c>
      <c r="AO62" s="3">
        <f t="shared" si="25"/>
        <v>0</v>
      </c>
      <c r="AP62" s="3">
        <f t="shared" ref="AP62:AR62" si="26">IF(AP46&gt;0,AP46/AP$51,0)</f>
        <v>0</v>
      </c>
      <c r="AQ62" s="3">
        <f t="shared" si="26"/>
        <v>0</v>
      </c>
      <c r="AR62" s="3">
        <f t="shared" si="26"/>
        <v>0</v>
      </c>
    </row>
    <row r="63" spans="1:44">
      <c r="B63" t="s">
        <v>11</v>
      </c>
      <c r="D63" s="3"/>
      <c r="E63" s="3"/>
      <c r="F63" s="3"/>
      <c r="G63" s="3"/>
      <c r="H63" s="3"/>
      <c r="I63" s="3">
        <f t="shared" si="25"/>
        <v>3.6231884057971016E-2</v>
      </c>
      <c r="J63" s="3">
        <f t="shared" si="25"/>
        <v>5.4852320675105488E-2</v>
      </c>
      <c r="K63" s="3">
        <f t="shared" si="25"/>
        <v>7.7220077220077218E-2</v>
      </c>
      <c r="L63" s="3">
        <f t="shared" si="25"/>
        <v>8.2822085889570546E-2</v>
      </c>
      <c r="M63" s="3">
        <f t="shared" si="25"/>
        <v>7.1979434447300775E-2</v>
      </c>
      <c r="N63" s="3">
        <f t="shared" si="25"/>
        <v>3.3333333333333333E-2</v>
      </c>
      <c r="O63" s="3">
        <f t="shared" si="25"/>
        <v>3.4883720930232558E-2</v>
      </c>
      <c r="P63" s="3">
        <f t="shared" si="25"/>
        <v>3.5714285714285712E-2</v>
      </c>
      <c r="Q63" s="3">
        <f t="shared" si="25"/>
        <v>2.4390243902439025E-2</v>
      </c>
      <c r="R63" s="3">
        <f t="shared" si="25"/>
        <v>3.896103896103896E-2</v>
      </c>
      <c r="S63" s="3">
        <f t="shared" si="25"/>
        <v>2.6666666666666668E-2</v>
      </c>
      <c r="T63" s="3">
        <f t="shared" si="25"/>
        <v>1.4285714285714285E-2</v>
      </c>
      <c r="U63" s="3">
        <f t="shared" si="25"/>
        <v>1.6129032258064516E-2</v>
      </c>
      <c r="V63" s="3">
        <f t="shared" si="25"/>
        <v>1.6129032258064516E-2</v>
      </c>
      <c r="W63" s="3">
        <f t="shared" si="25"/>
        <v>0</v>
      </c>
      <c r="X63" s="3">
        <f t="shared" si="25"/>
        <v>0</v>
      </c>
      <c r="Y63" s="3">
        <f t="shared" si="25"/>
        <v>0</v>
      </c>
      <c r="Z63" s="3">
        <f t="shared" si="25"/>
        <v>0</v>
      </c>
      <c r="AA63" s="3">
        <f t="shared" si="25"/>
        <v>0</v>
      </c>
      <c r="AB63" s="3">
        <f t="shared" si="25"/>
        <v>0</v>
      </c>
      <c r="AC63" s="3">
        <f t="shared" si="25"/>
        <v>0</v>
      </c>
      <c r="AD63" s="3">
        <f t="shared" si="25"/>
        <v>0</v>
      </c>
      <c r="AE63" s="3">
        <f t="shared" si="25"/>
        <v>0</v>
      </c>
      <c r="AF63" s="3">
        <f t="shared" si="25"/>
        <v>0</v>
      </c>
      <c r="AG63" s="3">
        <f t="shared" si="25"/>
        <v>0</v>
      </c>
      <c r="AH63" s="3">
        <f t="shared" si="25"/>
        <v>0</v>
      </c>
      <c r="AI63" s="3">
        <f t="shared" si="25"/>
        <v>0</v>
      </c>
      <c r="AJ63" s="3">
        <f t="shared" si="25"/>
        <v>0</v>
      </c>
      <c r="AK63" s="3">
        <f t="shared" si="25"/>
        <v>0</v>
      </c>
      <c r="AL63" s="3">
        <f t="shared" si="25"/>
        <v>0</v>
      </c>
      <c r="AM63" s="3">
        <f t="shared" si="25"/>
        <v>0</v>
      </c>
      <c r="AN63" s="3">
        <f t="shared" si="25"/>
        <v>0</v>
      </c>
      <c r="AO63" s="3">
        <f t="shared" si="25"/>
        <v>0</v>
      </c>
      <c r="AP63" s="3">
        <f t="shared" ref="AP63:AR63" si="27">IF(AP47&gt;0,AP47/AP$51,0)</f>
        <v>0</v>
      </c>
      <c r="AQ63" s="3">
        <f t="shared" si="27"/>
        <v>0</v>
      </c>
      <c r="AR63" s="3">
        <f t="shared" si="27"/>
        <v>0</v>
      </c>
    </row>
    <row r="64" spans="1:44">
      <c r="B64" t="s">
        <v>12</v>
      </c>
      <c r="D64" s="3"/>
      <c r="E64" s="3"/>
      <c r="F64" s="3"/>
      <c r="G64" s="3"/>
      <c r="H64" s="3"/>
      <c r="I64" s="3">
        <f t="shared" si="25"/>
        <v>4.3478260869565216E-2</v>
      </c>
      <c r="J64" s="3">
        <f t="shared" si="25"/>
        <v>5.4852320675105488E-2</v>
      </c>
      <c r="K64" s="3">
        <f t="shared" si="25"/>
        <v>9.8455598455598453E-2</v>
      </c>
      <c r="L64" s="3">
        <f t="shared" si="25"/>
        <v>4.9079754601226995E-2</v>
      </c>
      <c r="M64" s="3">
        <f t="shared" si="25"/>
        <v>5.1413881748071981E-2</v>
      </c>
      <c r="N64" s="3">
        <f t="shared" si="25"/>
        <v>3.3333333333333333E-2</v>
      </c>
      <c r="O64" s="3">
        <f t="shared" si="25"/>
        <v>2.3255813953488372E-2</v>
      </c>
      <c r="P64" s="3">
        <f t="shared" si="25"/>
        <v>2.3809523809523808E-2</v>
      </c>
      <c r="Q64" s="3">
        <f t="shared" si="25"/>
        <v>2.4390243902439025E-2</v>
      </c>
      <c r="R64" s="3">
        <f t="shared" si="25"/>
        <v>1.2987012987012988E-2</v>
      </c>
      <c r="S64" s="3">
        <f t="shared" si="25"/>
        <v>0.04</v>
      </c>
      <c r="T64" s="3">
        <f t="shared" si="25"/>
        <v>2.8571428571428571E-2</v>
      </c>
      <c r="U64" s="3">
        <f t="shared" si="25"/>
        <v>1.6129032258064516E-2</v>
      </c>
      <c r="V64" s="3">
        <f t="shared" si="25"/>
        <v>1.6129032258064516E-2</v>
      </c>
      <c r="W64" s="3">
        <f t="shared" si="25"/>
        <v>3.3898305084745763E-2</v>
      </c>
      <c r="X64" s="3">
        <f t="shared" si="25"/>
        <v>0</v>
      </c>
      <c r="Y64" s="3">
        <f t="shared" si="25"/>
        <v>0</v>
      </c>
      <c r="Z64" s="3">
        <f t="shared" si="25"/>
        <v>0</v>
      </c>
      <c r="AA64" s="3">
        <f t="shared" si="25"/>
        <v>0</v>
      </c>
      <c r="AB64" s="3">
        <f t="shared" si="25"/>
        <v>0</v>
      </c>
      <c r="AC64" s="3">
        <f t="shared" si="25"/>
        <v>0</v>
      </c>
      <c r="AD64" s="3">
        <f t="shared" si="25"/>
        <v>0</v>
      </c>
      <c r="AE64" s="3">
        <f t="shared" si="25"/>
        <v>0</v>
      </c>
      <c r="AF64" s="3">
        <f t="shared" si="25"/>
        <v>0</v>
      </c>
      <c r="AG64" s="3">
        <f t="shared" si="25"/>
        <v>0</v>
      </c>
      <c r="AH64" s="3">
        <f t="shared" si="25"/>
        <v>0</v>
      </c>
      <c r="AI64" s="3">
        <f t="shared" si="25"/>
        <v>0</v>
      </c>
      <c r="AJ64" s="3">
        <f t="shared" si="25"/>
        <v>0</v>
      </c>
      <c r="AK64" s="3">
        <f t="shared" si="25"/>
        <v>0</v>
      </c>
      <c r="AL64" s="3">
        <f t="shared" si="25"/>
        <v>0</v>
      </c>
      <c r="AM64" s="3">
        <f t="shared" si="25"/>
        <v>0</v>
      </c>
      <c r="AN64" s="3">
        <f t="shared" si="25"/>
        <v>0</v>
      </c>
      <c r="AO64" s="3">
        <f t="shared" si="25"/>
        <v>0</v>
      </c>
      <c r="AP64" s="3">
        <f t="shared" ref="AP64:AR64" si="28">IF(AP48&gt;0,AP48/AP$51,0)</f>
        <v>0</v>
      </c>
      <c r="AQ64" s="3">
        <f t="shared" si="28"/>
        <v>0</v>
      </c>
      <c r="AR64" s="3">
        <f t="shared" si="28"/>
        <v>0</v>
      </c>
    </row>
    <row r="65" spans="1:44">
      <c r="B65" s="10" t="s">
        <v>14</v>
      </c>
      <c r="C65" s="10"/>
      <c r="D65" s="15"/>
      <c r="E65" s="15"/>
      <c r="F65" s="15"/>
      <c r="G65" s="14"/>
      <c r="H65" s="14"/>
      <c r="I65" s="14">
        <f t="shared" ref="I65:AO65" si="29">SUM(I55:I64)</f>
        <v>1</v>
      </c>
      <c r="J65" s="14">
        <f t="shared" si="29"/>
        <v>1</v>
      </c>
      <c r="K65" s="14">
        <f t="shared" si="29"/>
        <v>1</v>
      </c>
      <c r="L65" s="14">
        <f t="shared" si="29"/>
        <v>1</v>
      </c>
      <c r="M65" s="14">
        <f t="shared" si="29"/>
        <v>1</v>
      </c>
      <c r="N65" s="14">
        <f t="shared" si="29"/>
        <v>1</v>
      </c>
      <c r="O65" s="14">
        <f t="shared" si="29"/>
        <v>1</v>
      </c>
      <c r="P65" s="14">
        <f t="shared" si="29"/>
        <v>1</v>
      </c>
      <c r="Q65" s="14">
        <f t="shared" si="29"/>
        <v>1</v>
      </c>
      <c r="R65" s="14">
        <f t="shared" si="29"/>
        <v>1</v>
      </c>
      <c r="S65" s="14">
        <f t="shared" si="29"/>
        <v>0.99999999999999989</v>
      </c>
      <c r="T65" s="14">
        <f t="shared" si="29"/>
        <v>1</v>
      </c>
      <c r="U65" s="14">
        <f t="shared" si="29"/>
        <v>0.99999999999999978</v>
      </c>
      <c r="V65" s="14">
        <f t="shared" si="29"/>
        <v>0.99999999999999989</v>
      </c>
      <c r="W65" s="14">
        <f t="shared" si="29"/>
        <v>1</v>
      </c>
      <c r="X65" s="14">
        <f t="shared" si="29"/>
        <v>1</v>
      </c>
      <c r="Y65" s="14">
        <f t="shared" si="29"/>
        <v>1</v>
      </c>
      <c r="Z65" s="14">
        <f t="shared" si="29"/>
        <v>1</v>
      </c>
      <c r="AA65" s="14">
        <f t="shared" si="29"/>
        <v>1</v>
      </c>
      <c r="AB65" s="14">
        <f t="shared" si="29"/>
        <v>1.0000000000000002</v>
      </c>
      <c r="AC65" s="14">
        <f t="shared" si="29"/>
        <v>1</v>
      </c>
      <c r="AD65" s="14">
        <f t="shared" si="29"/>
        <v>1</v>
      </c>
      <c r="AE65" s="14">
        <f t="shared" si="29"/>
        <v>0.99999999999999989</v>
      </c>
      <c r="AF65" s="14">
        <f t="shared" si="29"/>
        <v>1</v>
      </c>
      <c r="AG65" s="14">
        <f t="shared" si="29"/>
        <v>1</v>
      </c>
      <c r="AH65" s="14">
        <f t="shared" si="29"/>
        <v>0.99999999999999989</v>
      </c>
      <c r="AI65" s="14">
        <f t="shared" si="29"/>
        <v>0.99999999999999989</v>
      </c>
      <c r="AJ65" s="14">
        <f t="shared" si="29"/>
        <v>0.99999999999999989</v>
      </c>
      <c r="AK65" s="14">
        <f t="shared" si="29"/>
        <v>1</v>
      </c>
      <c r="AL65" s="14">
        <f t="shared" si="29"/>
        <v>1</v>
      </c>
      <c r="AM65" s="14">
        <f t="shared" si="29"/>
        <v>1</v>
      </c>
      <c r="AN65" s="14">
        <f t="shared" si="29"/>
        <v>1</v>
      </c>
      <c r="AO65" s="14">
        <f t="shared" si="29"/>
        <v>1</v>
      </c>
      <c r="AP65" s="14">
        <f t="shared" ref="AP65:AR65" si="30">SUM(AP55:AP64)</f>
        <v>1</v>
      </c>
      <c r="AQ65" s="14">
        <f t="shared" si="30"/>
        <v>1</v>
      </c>
      <c r="AR65" s="14">
        <f t="shared" si="30"/>
        <v>1</v>
      </c>
    </row>
    <row r="66" spans="1:44">
      <c r="B66" s="10" t="s">
        <v>15</v>
      </c>
      <c r="C66" s="10"/>
      <c r="D66" s="15"/>
      <c r="E66" s="15"/>
      <c r="F66" s="15"/>
      <c r="G66" s="14"/>
      <c r="H66" s="14"/>
      <c r="I66" s="14">
        <f t="shared" ref="I66:AO66" si="31">SUM(I58:I60)</f>
        <v>0.6376811594202898</v>
      </c>
      <c r="J66" s="14">
        <f t="shared" si="31"/>
        <v>0.50843881856540085</v>
      </c>
      <c r="K66" s="14">
        <f t="shared" si="31"/>
        <v>0.46718146718146714</v>
      </c>
      <c r="L66" s="14">
        <f t="shared" si="31"/>
        <v>0.29754601226993865</v>
      </c>
      <c r="M66" s="14">
        <f t="shared" si="31"/>
        <v>0.32904884318766064</v>
      </c>
      <c r="N66" s="14">
        <f t="shared" si="31"/>
        <v>0.64444444444444438</v>
      </c>
      <c r="O66" s="14">
        <f t="shared" si="31"/>
        <v>0.66279069767441867</v>
      </c>
      <c r="P66" s="14">
        <f t="shared" si="31"/>
        <v>0.66666666666666674</v>
      </c>
      <c r="Q66" s="14">
        <f t="shared" si="31"/>
        <v>0.67073170731707321</v>
      </c>
      <c r="R66" s="14">
        <f t="shared" si="31"/>
        <v>0.70129870129870131</v>
      </c>
      <c r="S66" s="14">
        <f t="shared" si="31"/>
        <v>0.62666666666666671</v>
      </c>
      <c r="T66" s="14">
        <f t="shared" si="31"/>
        <v>0.6428571428571429</v>
      </c>
      <c r="U66" s="14">
        <f t="shared" si="31"/>
        <v>0.67741935483870974</v>
      </c>
      <c r="V66" s="14">
        <f t="shared" si="31"/>
        <v>0.64516129032258063</v>
      </c>
      <c r="W66" s="14">
        <f t="shared" si="31"/>
        <v>0.6271186440677966</v>
      </c>
      <c r="X66" s="14">
        <f t="shared" si="31"/>
        <v>0.68518518518518523</v>
      </c>
      <c r="Y66" s="14">
        <f t="shared" si="31"/>
        <v>0.67924528301886788</v>
      </c>
      <c r="Z66" s="14">
        <f t="shared" si="31"/>
        <v>0.67999999999999994</v>
      </c>
      <c r="AA66" s="14">
        <f t="shared" si="31"/>
        <v>0.67391304347826098</v>
      </c>
      <c r="AB66" s="14">
        <f t="shared" si="31"/>
        <v>0.71111111111111114</v>
      </c>
      <c r="AC66" s="14">
        <f t="shared" si="31"/>
        <v>0.68571428571428572</v>
      </c>
      <c r="AD66" s="14">
        <f t="shared" si="31"/>
        <v>0.71875</v>
      </c>
      <c r="AE66" s="14">
        <f t="shared" si="31"/>
        <v>0.75</v>
      </c>
      <c r="AF66" s="14">
        <f t="shared" si="31"/>
        <v>0.76</v>
      </c>
      <c r="AG66" s="14">
        <f t="shared" si="31"/>
        <v>0.90476190476190477</v>
      </c>
      <c r="AH66" s="14">
        <f t="shared" si="31"/>
        <v>0.76190476190476186</v>
      </c>
      <c r="AI66" s="14">
        <f t="shared" si="31"/>
        <v>0.84210526315789469</v>
      </c>
      <c r="AJ66" s="14">
        <f t="shared" si="31"/>
        <v>0.8571428571428571</v>
      </c>
      <c r="AK66" s="14">
        <f t="shared" si="31"/>
        <v>0.92307692307692313</v>
      </c>
      <c r="AL66" s="14">
        <f t="shared" si="31"/>
        <v>0.91666666666666663</v>
      </c>
      <c r="AM66" s="14">
        <f t="shared" si="31"/>
        <v>0.875</v>
      </c>
      <c r="AN66" s="14">
        <f t="shared" si="31"/>
        <v>0.75</v>
      </c>
      <c r="AO66" s="14">
        <f t="shared" si="31"/>
        <v>0.75</v>
      </c>
      <c r="AP66" s="14">
        <f t="shared" ref="AP66:AR66" si="32">SUM(AP58:AP60)</f>
        <v>0.6</v>
      </c>
      <c r="AQ66" s="14">
        <f t="shared" si="32"/>
        <v>0.66666666666666663</v>
      </c>
      <c r="AR66" s="14">
        <f t="shared" si="32"/>
        <v>1</v>
      </c>
    </row>
    <row r="67" spans="1:44">
      <c r="B67" s="10" t="s">
        <v>16</v>
      </c>
      <c r="C67" s="10"/>
      <c r="D67" s="15"/>
      <c r="E67" s="15"/>
      <c r="F67" s="15"/>
      <c r="G67" s="14"/>
      <c r="H67" s="14"/>
      <c r="I67" s="14">
        <f t="shared" ref="I67:AO67" si="33">SUM(I58:I59)</f>
        <v>0.30434782608695654</v>
      </c>
      <c r="J67" s="14">
        <f t="shared" si="33"/>
        <v>0.24894514767932488</v>
      </c>
      <c r="K67" s="14">
        <f t="shared" si="33"/>
        <v>0.20656370656370657</v>
      </c>
      <c r="L67" s="14">
        <f t="shared" si="33"/>
        <v>0.19325153374233128</v>
      </c>
      <c r="M67" s="14">
        <f t="shared" si="33"/>
        <v>0.2236503856041131</v>
      </c>
      <c r="N67" s="14">
        <f t="shared" si="33"/>
        <v>0.27777777777777779</v>
      </c>
      <c r="O67" s="14">
        <f t="shared" si="33"/>
        <v>0.29069767441860467</v>
      </c>
      <c r="P67" s="14">
        <f t="shared" si="33"/>
        <v>0.26190476190476192</v>
      </c>
      <c r="Q67" s="14">
        <f t="shared" si="33"/>
        <v>0.26829268292682928</v>
      </c>
      <c r="R67" s="14">
        <f t="shared" si="33"/>
        <v>0.27272727272727271</v>
      </c>
      <c r="S67" s="14">
        <f t="shared" si="33"/>
        <v>0.24</v>
      </c>
      <c r="T67" s="14">
        <f t="shared" si="33"/>
        <v>0.22857142857142856</v>
      </c>
      <c r="U67" s="14">
        <f t="shared" si="33"/>
        <v>0.24193548387096775</v>
      </c>
      <c r="V67" s="14">
        <f t="shared" si="33"/>
        <v>0.20967741935483869</v>
      </c>
      <c r="W67" s="14">
        <f t="shared" si="33"/>
        <v>0.1864406779661017</v>
      </c>
      <c r="X67" s="14">
        <f t="shared" si="33"/>
        <v>0.14814814814814814</v>
      </c>
      <c r="Y67" s="14">
        <f t="shared" si="33"/>
        <v>0.13207547169811321</v>
      </c>
      <c r="Z67" s="14">
        <f t="shared" si="33"/>
        <v>0.1</v>
      </c>
      <c r="AA67" s="14">
        <f t="shared" si="33"/>
        <v>8.6956521739130432E-2</v>
      </c>
      <c r="AB67" s="14">
        <f t="shared" si="33"/>
        <v>8.8888888888888892E-2</v>
      </c>
      <c r="AC67" s="14">
        <f t="shared" si="33"/>
        <v>0.11428571428571428</v>
      </c>
      <c r="AD67" s="14">
        <f t="shared" si="33"/>
        <v>9.375E-2</v>
      </c>
      <c r="AE67" s="14">
        <f t="shared" si="33"/>
        <v>3.5714285714285712E-2</v>
      </c>
      <c r="AF67" s="14">
        <f t="shared" si="33"/>
        <v>0</v>
      </c>
      <c r="AG67" s="14">
        <f t="shared" si="33"/>
        <v>0</v>
      </c>
      <c r="AH67" s="14">
        <f t="shared" si="33"/>
        <v>9.5238095238095233E-2</v>
      </c>
      <c r="AI67" s="14">
        <f t="shared" si="33"/>
        <v>0.10526315789473684</v>
      </c>
      <c r="AJ67" s="14">
        <f t="shared" si="33"/>
        <v>0</v>
      </c>
      <c r="AK67" s="14">
        <f t="shared" si="33"/>
        <v>0</v>
      </c>
      <c r="AL67" s="14">
        <f t="shared" si="33"/>
        <v>0</v>
      </c>
      <c r="AM67" s="14">
        <f t="shared" si="33"/>
        <v>0.25</v>
      </c>
      <c r="AN67" s="14">
        <f t="shared" si="33"/>
        <v>0.125</v>
      </c>
      <c r="AO67" s="14">
        <f t="shared" si="33"/>
        <v>0</v>
      </c>
      <c r="AP67" s="14">
        <f t="shared" ref="AP67:AR67" si="34">SUM(AP58:AP59)</f>
        <v>0</v>
      </c>
      <c r="AQ67" s="14">
        <f t="shared" si="34"/>
        <v>0</v>
      </c>
      <c r="AR67" s="14">
        <f t="shared" si="34"/>
        <v>0</v>
      </c>
    </row>
    <row r="68" spans="1:44">
      <c r="B68" s="10" t="s">
        <v>17</v>
      </c>
      <c r="C68" s="10"/>
      <c r="D68" s="14"/>
      <c r="E68" s="14"/>
      <c r="F68" s="14"/>
      <c r="G68" s="14"/>
      <c r="H68" s="14"/>
      <c r="I68" s="14">
        <f t="shared" ref="I68:AO68" si="35">SUM(I57,I58,I59,I60)</f>
        <v>0.71014492753623193</v>
      </c>
      <c r="J68" s="14">
        <f t="shared" si="35"/>
        <v>0.63291139240506333</v>
      </c>
      <c r="K68" s="14">
        <f t="shared" si="35"/>
        <v>0.57335907335907332</v>
      </c>
      <c r="L68" s="14">
        <f t="shared" si="35"/>
        <v>0.40490797546012269</v>
      </c>
      <c r="M68" s="14">
        <f t="shared" si="35"/>
        <v>0.43444730077120824</v>
      </c>
      <c r="N68" s="14">
        <f t="shared" si="35"/>
        <v>0.77777777777777768</v>
      </c>
      <c r="O68" s="14">
        <f t="shared" si="35"/>
        <v>0.80232558139534882</v>
      </c>
      <c r="P68" s="14">
        <f t="shared" si="35"/>
        <v>0.80952380952380953</v>
      </c>
      <c r="Q68" s="14">
        <f t="shared" si="35"/>
        <v>0.8292682926829269</v>
      </c>
      <c r="R68" s="14">
        <f t="shared" si="35"/>
        <v>0.8571428571428571</v>
      </c>
      <c r="S68" s="14">
        <f t="shared" si="35"/>
        <v>0.76</v>
      </c>
      <c r="T68" s="14">
        <f t="shared" si="35"/>
        <v>0.78571428571428581</v>
      </c>
      <c r="U68" s="14">
        <f t="shared" si="35"/>
        <v>0.82258064516129026</v>
      </c>
      <c r="V68" s="14">
        <f t="shared" si="35"/>
        <v>0.80645161290322576</v>
      </c>
      <c r="W68" s="14">
        <f t="shared" si="35"/>
        <v>0.79661016949152541</v>
      </c>
      <c r="X68" s="14">
        <f t="shared" si="35"/>
        <v>0.83333333333333337</v>
      </c>
      <c r="Y68" s="14">
        <f t="shared" si="35"/>
        <v>0.84905660377358494</v>
      </c>
      <c r="Z68" s="14">
        <f t="shared" si="35"/>
        <v>0.84</v>
      </c>
      <c r="AA68" s="14">
        <f t="shared" si="35"/>
        <v>0.82608695652173925</v>
      </c>
      <c r="AB68" s="14">
        <f t="shared" si="35"/>
        <v>0.88888888888888884</v>
      </c>
      <c r="AC68" s="14">
        <f t="shared" si="35"/>
        <v>0.77142857142857135</v>
      </c>
      <c r="AD68" s="14">
        <f t="shared" si="35"/>
        <v>0.8125</v>
      </c>
      <c r="AE68" s="14">
        <f t="shared" si="35"/>
        <v>0.8214285714285714</v>
      </c>
      <c r="AF68" s="14">
        <f t="shared" si="35"/>
        <v>0.84</v>
      </c>
      <c r="AG68" s="14">
        <f t="shared" si="35"/>
        <v>0.95238095238095233</v>
      </c>
      <c r="AH68" s="14">
        <f t="shared" si="35"/>
        <v>0.76190476190476186</v>
      </c>
      <c r="AI68" s="14">
        <f t="shared" si="35"/>
        <v>0.84210526315789469</v>
      </c>
      <c r="AJ68" s="14">
        <f t="shared" si="35"/>
        <v>0.8571428571428571</v>
      </c>
      <c r="AK68" s="14">
        <f t="shared" si="35"/>
        <v>0.92307692307692313</v>
      </c>
      <c r="AL68" s="14">
        <f t="shared" si="35"/>
        <v>0.91666666666666663</v>
      </c>
      <c r="AM68" s="14">
        <f t="shared" si="35"/>
        <v>0.875</v>
      </c>
      <c r="AN68" s="14">
        <f t="shared" si="35"/>
        <v>0.75</v>
      </c>
      <c r="AO68" s="14">
        <f t="shared" si="35"/>
        <v>0.75</v>
      </c>
      <c r="AP68" s="14">
        <f t="shared" ref="AP68:AR68" si="36">SUM(AP57,AP58,AP59,AP60)</f>
        <v>0.6</v>
      </c>
      <c r="AQ68" s="14">
        <f t="shared" si="36"/>
        <v>0.66666666666666663</v>
      </c>
      <c r="AR68" s="14">
        <f t="shared" si="36"/>
        <v>1</v>
      </c>
    </row>
    <row r="69" spans="1:44">
      <c r="B69" s="10"/>
      <c r="C69" s="10"/>
      <c r="D69" s="15"/>
      <c r="E69" s="15"/>
      <c r="F69" s="15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</row>
    <row r="70" spans="1:44">
      <c r="D70" s="2">
        <v>2014</v>
      </c>
      <c r="E70" s="2">
        <v>2015</v>
      </c>
      <c r="F70" s="2">
        <v>2016</v>
      </c>
      <c r="G70" s="2">
        <v>2017</v>
      </c>
      <c r="H70" s="2">
        <v>2018</v>
      </c>
      <c r="I70" s="2">
        <v>2019</v>
      </c>
      <c r="J70" s="2">
        <v>2020</v>
      </c>
      <c r="K70" s="2">
        <v>2021</v>
      </c>
      <c r="L70" s="2">
        <v>2022</v>
      </c>
      <c r="M70" s="2">
        <v>2023</v>
      </c>
      <c r="N70" s="2">
        <v>2024</v>
      </c>
      <c r="O70" s="2">
        <v>2025</v>
      </c>
      <c r="P70" s="2">
        <v>2026</v>
      </c>
      <c r="Q70" s="2">
        <v>2027</v>
      </c>
      <c r="R70" s="2">
        <v>2028</v>
      </c>
      <c r="S70" s="2">
        <v>2029</v>
      </c>
      <c r="T70" s="2">
        <v>2030</v>
      </c>
      <c r="U70" s="2">
        <v>2031</v>
      </c>
      <c r="V70" s="2">
        <v>2032</v>
      </c>
      <c r="W70" s="2">
        <v>2033</v>
      </c>
      <c r="X70" s="2">
        <v>2034</v>
      </c>
      <c r="Y70" s="2">
        <v>2035</v>
      </c>
      <c r="Z70" s="2">
        <v>2036</v>
      </c>
      <c r="AA70" s="2">
        <v>2037</v>
      </c>
      <c r="AB70" s="2">
        <v>2038</v>
      </c>
      <c r="AC70" s="2">
        <v>2039</v>
      </c>
      <c r="AD70" s="2">
        <v>2040</v>
      </c>
      <c r="AE70" s="2">
        <v>2041</v>
      </c>
      <c r="AF70" s="2">
        <v>2042</v>
      </c>
      <c r="AG70" s="2">
        <v>2043</v>
      </c>
      <c r="AH70" s="2">
        <v>2044</v>
      </c>
      <c r="AI70" s="2">
        <v>2045</v>
      </c>
      <c r="AJ70" s="2">
        <v>2046</v>
      </c>
      <c r="AK70" s="2">
        <v>2047</v>
      </c>
      <c r="AL70" s="2">
        <v>2048</v>
      </c>
      <c r="AM70" s="2">
        <v>2049</v>
      </c>
      <c r="AN70" s="2">
        <v>2050</v>
      </c>
      <c r="AO70" s="2">
        <v>2051</v>
      </c>
      <c r="AP70" s="2">
        <v>2052</v>
      </c>
      <c r="AQ70" s="2">
        <v>2053</v>
      </c>
      <c r="AR70" s="2">
        <v>2054</v>
      </c>
    </row>
    <row r="71" spans="1:44">
      <c r="A71" t="s">
        <v>25</v>
      </c>
      <c r="B71" s="2" t="s">
        <v>26</v>
      </c>
      <c r="D71" s="1">
        <v>7793</v>
      </c>
      <c r="E71" s="1">
        <v>8044</v>
      </c>
      <c r="F71" s="1">
        <v>8214</v>
      </c>
      <c r="G71" s="1">
        <v>8111</v>
      </c>
      <c r="H71" s="1">
        <v>8458</v>
      </c>
      <c r="I71" s="1">
        <v>8503</v>
      </c>
      <c r="J71" s="1">
        <v>8515</v>
      </c>
      <c r="K71" s="1">
        <v>8711</v>
      </c>
      <c r="L71" s="1">
        <v>8997</v>
      </c>
      <c r="M71" s="1">
        <v>9008</v>
      </c>
      <c r="N71" s="1">
        <v>8989</v>
      </c>
      <c r="O71" s="1">
        <v>9016</v>
      </c>
      <c r="P71" s="1">
        <v>9050</v>
      </c>
      <c r="Q71" s="1">
        <v>9102</v>
      </c>
      <c r="R71" s="1">
        <v>9163</v>
      </c>
      <c r="S71" s="1">
        <v>9249</v>
      </c>
      <c r="T71" s="1">
        <v>9350</v>
      </c>
      <c r="U71" s="1">
        <v>9391</v>
      </c>
      <c r="V71" s="1">
        <v>9430</v>
      </c>
      <c r="W71" s="1">
        <v>9465</v>
      </c>
      <c r="X71" s="1">
        <v>9492</v>
      </c>
      <c r="Y71" s="1">
        <v>9515</v>
      </c>
      <c r="Z71" s="1">
        <v>9537</v>
      </c>
      <c r="AA71" s="1">
        <v>9561</v>
      </c>
      <c r="AB71" s="1">
        <v>9584</v>
      </c>
      <c r="AC71" s="1">
        <v>9595</v>
      </c>
      <c r="AD71" s="1">
        <v>9583</v>
      </c>
      <c r="AE71" s="1">
        <v>9570</v>
      </c>
      <c r="AF71" s="1">
        <v>9560</v>
      </c>
      <c r="AG71" s="1">
        <v>9554</v>
      </c>
      <c r="AH71" s="1">
        <v>9552</v>
      </c>
      <c r="AI71" s="1">
        <v>9551</v>
      </c>
      <c r="AJ71" s="1">
        <v>9555</v>
      </c>
      <c r="AK71" s="1">
        <v>9561</v>
      </c>
      <c r="AL71" s="1">
        <v>9570</v>
      </c>
      <c r="AM71" s="1">
        <v>9578</v>
      </c>
      <c r="AN71" s="1">
        <v>9587</v>
      </c>
      <c r="AO71" s="4">
        <v>9595.0267922553649</v>
      </c>
      <c r="AP71">
        <v>9603.0603050066002</v>
      </c>
      <c r="AQ71">
        <v>9611.100543880495</v>
      </c>
      <c r="AR71">
        <v>9619.1475145085496</v>
      </c>
    </row>
    <row r="72" spans="1:44">
      <c r="B72" t="s">
        <v>27</v>
      </c>
      <c r="E72" s="4">
        <f>E71-D71</f>
        <v>251</v>
      </c>
      <c r="F72" s="4">
        <f t="shared" ref="F72:AO72" si="37">F71-E71</f>
        <v>170</v>
      </c>
      <c r="G72" s="4">
        <f t="shared" si="37"/>
        <v>-103</v>
      </c>
      <c r="H72" s="4">
        <f t="shared" si="37"/>
        <v>347</v>
      </c>
      <c r="I72" s="4">
        <f t="shared" si="37"/>
        <v>45</v>
      </c>
      <c r="J72" s="4">
        <f t="shared" si="37"/>
        <v>12</v>
      </c>
      <c r="K72" s="4">
        <f t="shared" si="37"/>
        <v>196</v>
      </c>
      <c r="L72" s="4">
        <f t="shared" si="37"/>
        <v>286</v>
      </c>
      <c r="M72" s="4">
        <f t="shared" si="37"/>
        <v>11</v>
      </c>
      <c r="N72" s="4">
        <f t="shared" si="37"/>
        <v>-19</v>
      </c>
      <c r="O72" s="4">
        <f t="shared" si="37"/>
        <v>27</v>
      </c>
      <c r="P72" s="4">
        <f t="shared" si="37"/>
        <v>34</v>
      </c>
      <c r="Q72" s="4">
        <f t="shared" si="37"/>
        <v>52</v>
      </c>
      <c r="R72" s="4">
        <f t="shared" si="37"/>
        <v>61</v>
      </c>
      <c r="S72" s="4">
        <f t="shared" si="37"/>
        <v>86</v>
      </c>
      <c r="T72" s="4">
        <f t="shared" si="37"/>
        <v>101</v>
      </c>
      <c r="U72" s="4">
        <f t="shared" si="37"/>
        <v>41</v>
      </c>
      <c r="V72" s="4">
        <f t="shared" si="37"/>
        <v>39</v>
      </c>
      <c r="W72" s="4">
        <f t="shared" si="37"/>
        <v>35</v>
      </c>
      <c r="X72" s="4">
        <f t="shared" si="37"/>
        <v>27</v>
      </c>
      <c r="Y72" s="4">
        <f t="shared" si="37"/>
        <v>23</v>
      </c>
      <c r="Z72" s="4">
        <f t="shared" si="37"/>
        <v>22</v>
      </c>
      <c r="AA72" s="4">
        <f t="shared" si="37"/>
        <v>24</v>
      </c>
      <c r="AB72" s="4">
        <f t="shared" si="37"/>
        <v>23</v>
      </c>
      <c r="AC72" s="4">
        <f t="shared" si="37"/>
        <v>11</v>
      </c>
      <c r="AD72" s="4">
        <f t="shared" si="37"/>
        <v>-12</v>
      </c>
      <c r="AE72" s="4">
        <f t="shared" si="37"/>
        <v>-13</v>
      </c>
      <c r="AF72" s="4">
        <f t="shared" si="37"/>
        <v>-10</v>
      </c>
      <c r="AG72" s="4">
        <f t="shared" si="37"/>
        <v>-6</v>
      </c>
      <c r="AH72" s="4">
        <f t="shared" si="37"/>
        <v>-2</v>
      </c>
      <c r="AI72" s="4">
        <f t="shared" si="37"/>
        <v>-1</v>
      </c>
      <c r="AJ72" s="4">
        <f t="shared" si="37"/>
        <v>4</v>
      </c>
      <c r="AK72" s="4">
        <f t="shared" si="37"/>
        <v>6</v>
      </c>
      <c r="AL72" s="4">
        <f t="shared" si="37"/>
        <v>9</v>
      </c>
      <c r="AM72" s="4">
        <f t="shared" si="37"/>
        <v>8</v>
      </c>
      <c r="AN72" s="4">
        <f t="shared" si="37"/>
        <v>9</v>
      </c>
      <c r="AO72" s="4">
        <f t="shared" si="37"/>
        <v>8.0267922553648532</v>
      </c>
      <c r="AP72" s="4">
        <f t="shared" ref="AP72" si="38">AP71-AO71</f>
        <v>8.033512751235321</v>
      </c>
      <c r="AQ72" s="4">
        <f t="shared" ref="AQ72" si="39">AQ71-AP71</f>
        <v>8.0402388738948503</v>
      </c>
      <c r="AR72" s="4">
        <f t="shared" ref="AR72" si="40">AR71-AQ71</f>
        <v>8.0469706280546234</v>
      </c>
    </row>
    <row r="73" spans="1:44"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</row>
    <row r="74" spans="1:44">
      <c r="A74" t="s">
        <v>28</v>
      </c>
      <c r="B74" s="2" t="s">
        <v>29</v>
      </c>
    </row>
    <row r="75" spans="1:44">
      <c r="B75" t="s">
        <v>3</v>
      </c>
      <c r="E75" s="1"/>
      <c r="F75" s="1"/>
      <c r="G75" s="1"/>
      <c r="H75" s="1"/>
      <c r="I75" s="1"/>
      <c r="J75" s="5"/>
      <c r="K75" s="5">
        <v>3071</v>
      </c>
      <c r="L75" s="5">
        <f t="shared" ref="L75:AO83" si="41">(L55*L$72)+K75</f>
        <v>3098.1963190184051</v>
      </c>
      <c r="M75" s="5">
        <f t="shared" si="41"/>
        <v>3099.3839796867856</v>
      </c>
      <c r="N75" s="5">
        <f t="shared" si="41"/>
        <v>3097.9062019090079</v>
      </c>
      <c r="O75" s="5">
        <f t="shared" si="41"/>
        <v>3099.7899228392403</v>
      </c>
      <c r="P75" s="5">
        <f t="shared" si="41"/>
        <v>3101.004208553526</v>
      </c>
      <c r="Q75" s="5">
        <f t="shared" si="41"/>
        <v>3102.2725012364531</v>
      </c>
      <c r="R75" s="5">
        <f t="shared" si="41"/>
        <v>3102.2725012364531</v>
      </c>
      <c r="S75" s="5">
        <f t="shared" si="41"/>
        <v>3108.0058345697862</v>
      </c>
      <c r="T75" s="5">
        <f t="shared" si="41"/>
        <v>3113.7772631412149</v>
      </c>
      <c r="U75" s="5">
        <f t="shared" si="41"/>
        <v>3115.0998437863764</v>
      </c>
      <c r="V75" s="5">
        <f t="shared" si="41"/>
        <v>3116.3579083025056</v>
      </c>
      <c r="W75" s="5">
        <f t="shared" si="41"/>
        <v>3116.9511286414886</v>
      </c>
      <c r="X75" s="5">
        <f t="shared" si="41"/>
        <v>3119.4511286414886</v>
      </c>
      <c r="Y75" s="5">
        <f t="shared" si="41"/>
        <v>3121.1869776980925</v>
      </c>
      <c r="Z75" s="5">
        <f t="shared" si="41"/>
        <v>3122.9469776980927</v>
      </c>
      <c r="AA75" s="5">
        <f t="shared" si="41"/>
        <v>3124.5121950893972</v>
      </c>
      <c r="AB75" s="5">
        <f t="shared" si="41"/>
        <v>3125.0233062005082</v>
      </c>
      <c r="AC75" s="5">
        <f t="shared" si="41"/>
        <v>3126.5947347719366</v>
      </c>
      <c r="AD75" s="5">
        <f t="shared" si="41"/>
        <v>3125.4697347719366</v>
      </c>
      <c r="AE75" s="5">
        <f t="shared" si="41"/>
        <v>3124.541163343365</v>
      </c>
      <c r="AF75" s="5">
        <f t="shared" si="41"/>
        <v>3123.7411633433649</v>
      </c>
      <c r="AG75" s="5">
        <f t="shared" si="41"/>
        <v>3123.7411633433649</v>
      </c>
      <c r="AH75" s="5">
        <f t="shared" si="41"/>
        <v>3123.4554490576506</v>
      </c>
      <c r="AI75" s="5">
        <f t="shared" si="41"/>
        <v>3123.4028174787031</v>
      </c>
      <c r="AJ75" s="5">
        <f t="shared" si="41"/>
        <v>3123.6885317644173</v>
      </c>
      <c r="AK75" s="5">
        <f t="shared" si="41"/>
        <v>3123.6885317644173</v>
      </c>
      <c r="AL75" s="5">
        <f t="shared" si="41"/>
        <v>3124.4385317644173</v>
      </c>
      <c r="AM75" s="5">
        <f t="shared" si="41"/>
        <v>3125.4385317644173</v>
      </c>
      <c r="AN75" s="5">
        <f t="shared" si="41"/>
        <v>3126.5635317644173</v>
      </c>
      <c r="AO75" s="5">
        <f t="shared" si="41"/>
        <v>3128.5702298282586</v>
      </c>
      <c r="AP75" s="5">
        <f t="shared" ref="AP75:AP84" si="42">(AP55*AP$72)+AO75</f>
        <v>3131.7836349287527</v>
      </c>
      <c r="AQ75" s="5">
        <f t="shared" ref="AQ75:AQ84" si="43">(AQ55*AQ$72)+AP75</f>
        <v>3134.4637145533843</v>
      </c>
      <c r="AR75" s="5">
        <f t="shared" ref="AR75:AR84" si="44">(AR55*AR$72)+AQ75</f>
        <v>3134.4637145533843</v>
      </c>
    </row>
    <row r="76" spans="1:44">
      <c r="B76" t="s">
        <v>4</v>
      </c>
      <c r="E76" s="1"/>
      <c r="F76" s="1"/>
      <c r="G76" s="1"/>
      <c r="H76" s="1"/>
      <c r="I76" s="1"/>
      <c r="J76" s="5"/>
      <c r="K76" s="5">
        <v>989</v>
      </c>
      <c r="L76" s="5">
        <f>(L56*L$72)+K76</f>
        <v>1063.5705521472394</v>
      </c>
      <c r="M76" s="5">
        <f t="shared" ref="M76:Y76" si="45">(M56*M$72)+L76</f>
        <v>1066.0307063888847</v>
      </c>
      <c r="N76" s="5">
        <f t="shared" si="45"/>
        <v>1065.8195952777735</v>
      </c>
      <c r="O76" s="5">
        <f t="shared" si="45"/>
        <v>1066.1335487661456</v>
      </c>
      <c r="P76" s="5">
        <f t="shared" si="45"/>
        <v>1066.5383106709075</v>
      </c>
      <c r="Q76" s="5">
        <f t="shared" si="45"/>
        <v>1067.1724570123711</v>
      </c>
      <c r="R76" s="5">
        <f t="shared" si="45"/>
        <v>1067.1724570123711</v>
      </c>
      <c r="S76" s="5">
        <f t="shared" si="45"/>
        <v>1069.4657903457044</v>
      </c>
      <c r="T76" s="5">
        <f t="shared" si="45"/>
        <v>1070.9086474885614</v>
      </c>
      <c r="U76" s="5">
        <f t="shared" si="45"/>
        <v>1071.5699378111422</v>
      </c>
      <c r="V76" s="5">
        <f t="shared" si="45"/>
        <v>1071.5699378111422</v>
      </c>
      <c r="W76" s="5">
        <f t="shared" si="45"/>
        <v>1071.5699378111422</v>
      </c>
      <c r="X76" s="5">
        <f t="shared" si="45"/>
        <v>1071.5699378111422</v>
      </c>
      <c r="Y76" s="5">
        <f t="shared" si="45"/>
        <v>1071.5699378111422</v>
      </c>
      <c r="Z76" s="5">
        <f t="shared" si="41"/>
        <v>1071.5699378111422</v>
      </c>
      <c r="AA76" s="5">
        <f t="shared" si="41"/>
        <v>1071.5699378111422</v>
      </c>
      <c r="AB76" s="5">
        <f t="shared" si="41"/>
        <v>1071.5699378111422</v>
      </c>
      <c r="AC76" s="5">
        <f t="shared" si="41"/>
        <v>1071.5699378111422</v>
      </c>
      <c r="AD76" s="5">
        <f t="shared" si="41"/>
        <v>1071.5699378111422</v>
      </c>
      <c r="AE76" s="5">
        <f t="shared" si="41"/>
        <v>1071.5699378111422</v>
      </c>
      <c r="AF76" s="5">
        <f t="shared" si="41"/>
        <v>1071.5699378111422</v>
      </c>
      <c r="AG76" s="5">
        <f t="shared" si="41"/>
        <v>1071.5699378111422</v>
      </c>
      <c r="AH76" s="5">
        <f t="shared" si="41"/>
        <v>1071.5699378111422</v>
      </c>
      <c r="AI76" s="5">
        <f t="shared" si="41"/>
        <v>1071.5699378111422</v>
      </c>
      <c r="AJ76" s="5">
        <f t="shared" si="41"/>
        <v>1071.5699378111422</v>
      </c>
      <c r="AK76" s="5">
        <f t="shared" si="41"/>
        <v>1071.5699378111422</v>
      </c>
      <c r="AL76" s="5">
        <f t="shared" si="41"/>
        <v>1071.5699378111422</v>
      </c>
      <c r="AM76" s="5">
        <f t="shared" si="41"/>
        <v>1071.5699378111422</v>
      </c>
      <c r="AN76" s="5">
        <f t="shared" si="41"/>
        <v>1071.5699378111422</v>
      </c>
      <c r="AO76" s="5">
        <f t="shared" si="41"/>
        <v>1071.5699378111422</v>
      </c>
      <c r="AP76" s="5">
        <f t="shared" si="42"/>
        <v>1071.5699378111422</v>
      </c>
      <c r="AQ76" s="5">
        <f t="shared" si="43"/>
        <v>1071.5699378111422</v>
      </c>
      <c r="AR76" s="5">
        <f t="shared" si="44"/>
        <v>1071.5699378111422</v>
      </c>
    </row>
    <row r="77" spans="1:44">
      <c r="B77" t="s">
        <v>5</v>
      </c>
      <c r="E77" s="1"/>
      <c r="F77" s="1"/>
      <c r="G77" s="1"/>
      <c r="H77" s="1"/>
      <c r="I77" s="1"/>
      <c r="J77" s="5"/>
      <c r="K77" s="5">
        <v>712</v>
      </c>
      <c r="L77" s="5">
        <f t="shared" si="41"/>
        <v>742.70552147239266</v>
      </c>
      <c r="M77" s="5">
        <f t="shared" si="41"/>
        <v>743.86490450581164</v>
      </c>
      <c r="N77" s="5">
        <f t="shared" si="41"/>
        <v>741.33157117247833</v>
      </c>
      <c r="O77" s="5">
        <f t="shared" si="41"/>
        <v>745.0990130329435</v>
      </c>
      <c r="P77" s="5">
        <f t="shared" si="41"/>
        <v>749.95615589008639</v>
      </c>
      <c r="Q77" s="5">
        <f t="shared" si="41"/>
        <v>758.20005832911079</v>
      </c>
      <c r="R77" s="5">
        <f t="shared" si="41"/>
        <v>767.70655183560427</v>
      </c>
      <c r="S77" s="5">
        <f t="shared" si="41"/>
        <v>779.17321850227097</v>
      </c>
      <c r="T77" s="5">
        <f t="shared" si="41"/>
        <v>793.60178993084241</v>
      </c>
      <c r="U77" s="5">
        <f t="shared" si="41"/>
        <v>799.55340283406827</v>
      </c>
      <c r="V77" s="5">
        <f t="shared" si="41"/>
        <v>805.84372541471339</v>
      </c>
      <c r="W77" s="5">
        <f t="shared" si="41"/>
        <v>811.77592880454392</v>
      </c>
      <c r="X77" s="5">
        <f t="shared" si="41"/>
        <v>815.77592880454392</v>
      </c>
      <c r="Y77" s="5">
        <f t="shared" si="41"/>
        <v>819.68158918190238</v>
      </c>
      <c r="Z77" s="5">
        <f t="shared" si="41"/>
        <v>823.20158918190236</v>
      </c>
      <c r="AA77" s="5">
        <f t="shared" si="41"/>
        <v>826.85376309494586</v>
      </c>
      <c r="AB77" s="5">
        <f t="shared" si="41"/>
        <v>830.94265198383471</v>
      </c>
      <c r="AC77" s="5">
        <f t="shared" si="41"/>
        <v>831.88550912669189</v>
      </c>
      <c r="AD77" s="5">
        <f t="shared" si="41"/>
        <v>830.76050912669189</v>
      </c>
      <c r="AE77" s="5">
        <f t="shared" si="41"/>
        <v>829.83193769812044</v>
      </c>
      <c r="AF77" s="5">
        <f t="shared" si="41"/>
        <v>829.03193769812049</v>
      </c>
      <c r="AG77" s="5">
        <f t="shared" si="41"/>
        <v>828.74622341240615</v>
      </c>
      <c r="AH77" s="5">
        <f t="shared" si="41"/>
        <v>828.74622341240615</v>
      </c>
      <c r="AI77" s="5">
        <f t="shared" si="41"/>
        <v>828.74622341240615</v>
      </c>
      <c r="AJ77" s="5">
        <f t="shared" si="41"/>
        <v>828.74622341240615</v>
      </c>
      <c r="AK77" s="5">
        <f t="shared" si="41"/>
        <v>828.74622341240615</v>
      </c>
      <c r="AL77" s="5">
        <f t="shared" si="41"/>
        <v>828.74622341240615</v>
      </c>
      <c r="AM77" s="5">
        <f t="shared" si="41"/>
        <v>828.74622341240615</v>
      </c>
      <c r="AN77" s="5">
        <f t="shared" si="41"/>
        <v>828.74622341240615</v>
      </c>
      <c r="AO77" s="5">
        <f t="shared" si="41"/>
        <v>828.74622341240615</v>
      </c>
      <c r="AP77" s="5">
        <f t="shared" si="42"/>
        <v>828.74622341240615</v>
      </c>
      <c r="AQ77" s="5">
        <f t="shared" si="43"/>
        <v>828.74622341240615</v>
      </c>
      <c r="AR77" s="5">
        <f t="shared" si="44"/>
        <v>828.74622341240615</v>
      </c>
    </row>
    <row r="78" spans="1:44">
      <c r="B78" t="s">
        <v>6</v>
      </c>
      <c r="E78" s="1"/>
      <c r="F78" s="1"/>
      <c r="G78" s="1"/>
      <c r="H78" s="1"/>
      <c r="I78" s="1"/>
      <c r="J78" s="5"/>
      <c r="K78" s="5">
        <v>462</v>
      </c>
      <c r="L78" s="5">
        <f t="shared" si="41"/>
        <v>489.19631901840489</v>
      </c>
      <c r="M78" s="5">
        <f t="shared" si="41"/>
        <v>490.38397968678538</v>
      </c>
      <c r="N78" s="5">
        <f t="shared" si="41"/>
        <v>488.4839796867854</v>
      </c>
      <c r="O78" s="5">
        <f t="shared" si="41"/>
        <v>491.62351457050636</v>
      </c>
      <c r="P78" s="5">
        <f t="shared" si="41"/>
        <v>495.26637171336353</v>
      </c>
      <c r="Q78" s="5">
        <f t="shared" si="41"/>
        <v>500.97368878653424</v>
      </c>
      <c r="R78" s="5">
        <f t="shared" si="41"/>
        <v>508.10355891640438</v>
      </c>
      <c r="S78" s="5">
        <f t="shared" si="41"/>
        <v>516.13022558307102</v>
      </c>
      <c r="T78" s="5">
        <f t="shared" si="41"/>
        <v>524.78736844021387</v>
      </c>
      <c r="U78" s="5">
        <f t="shared" si="41"/>
        <v>528.75511037569777</v>
      </c>
      <c r="V78" s="5">
        <f t="shared" si="41"/>
        <v>531.90027166602033</v>
      </c>
      <c r="W78" s="5">
        <f t="shared" si="41"/>
        <v>534.86637336093554</v>
      </c>
      <c r="X78" s="5">
        <f t="shared" si="41"/>
        <v>534.86637336093554</v>
      </c>
      <c r="Y78" s="5">
        <f t="shared" si="41"/>
        <v>534.86637336093554</v>
      </c>
      <c r="Z78" s="5">
        <f t="shared" si="41"/>
        <v>534.86637336093554</v>
      </c>
      <c r="AA78" s="5">
        <f t="shared" si="41"/>
        <v>534.86637336093554</v>
      </c>
      <c r="AB78" s="5">
        <f t="shared" si="41"/>
        <v>534.86637336093554</v>
      </c>
      <c r="AC78" s="5">
        <f t="shared" si="41"/>
        <v>534.86637336093554</v>
      </c>
      <c r="AD78" s="5">
        <f t="shared" si="41"/>
        <v>534.86637336093554</v>
      </c>
      <c r="AE78" s="5">
        <f t="shared" si="41"/>
        <v>534.86637336093554</v>
      </c>
      <c r="AF78" s="5">
        <f t="shared" si="41"/>
        <v>534.86637336093554</v>
      </c>
      <c r="AG78" s="5">
        <f t="shared" si="41"/>
        <v>534.86637336093554</v>
      </c>
      <c r="AH78" s="5">
        <f t="shared" si="41"/>
        <v>534.86637336093554</v>
      </c>
      <c r="AI78" s="5">
        <f t="shared" si="41"/>
        <v>534.86637336093554</v>
      </c>
      <c r="AJ78" s="5">
        <f t="shared" si="41"/>
        <v>534.86637336093554</v>
      </c>
      <c r="AK78" s="5">
        <f t="shared" si="41"/>
        <v>534.86637336093554</v>
      </c>
      <c r="AL78" s="5">
        <f t="shared" si="41"/>
        <v>534.86637336093554</v>
      </c>
      <c r="AM78" s="5">
        <f t="shared" si="41"/>
        <v>534.86637336093554</v>
      </c>
      <c r="AN78" s="5">
        <f t="shared" si="41"/>
        <v>534.86637336093554</v>
      </c>
      <c r="AO78" s="5">
        <f t="shared" si="41"/>
        <v>534.86637336093554</v>
      </c>
      <c r="AP78" s="5">
        <f t="shared" si="42"/>
        <v>534.86637336093554</v>
      </c>
      <c r="AQ78" s="5">
        <f t="shared" si="43"/>
        <v>534.86637336093554</v>
      </c>
      <c r="AR78" s="5">
        <f t="shared" si="44"/>
        <v>534.86637336093554</v>
      </c>
    </row>
    <row r="79" spans="1:44">
      <c r="B79" t="s">
        <v>7</v>
      </c>
      <c r="E79" s="1"/>
      <c r="F79" s="1"/>
      <c r="G79" s="1"/>
      <c r="H79" s="1"/>
      <c r="I79" s="1"/>
      <c r="J79" s="5"/>
      <c r="K79" s="5">
        <v>617</v>
      </c>
      <c r="L79" s="5">
        <f t="shared" si="41"/>
        <v>645.07361963190181</v>
      </c>
      <c r="M79" s="5">
        <f t="shared" si="41"/>
        <v>646.3461132051666</v>
      </c>
      <c r="N79" s="5">
        <f t="shared" si="41"/>
        <v>642.96833542738887</v>
      </c>
      <c r="O79" s="5">
        <f t="shared" si="41"/>
        <v>647.67763775297021</v>
      </c>
      <c r="P79" s="5">
        <f t="shared" si="41"/>
        <v>652.93954251487503</v>
      </c>
      <c r="Q79" s="5">
        <f t="shared" si="41"/>
        <v>661.18344495389942</v>
      </c>
      <c r="R79" s="5">
        <f t="shared" si="41"/>
        <v>670.68993846039291</v>
      </c>
      <c r="S79" s="5">
        <f t="shared" si="41"/>
        <v>683.30327179372625</v>
      </c>
      <c r="T79" s="5">
        <f t="shared" si="41"/>
        <v>697.7318432222977</v>
      </c>
      <c r="U79" s="5">
        <f t="shared" si="41"/>
        <v>703.68345612552355</v>
      </c>
      <c r="V79" s="5">
        <f t="shared" si="41"/>
        <v>708.71571419003965</v>
      </c>
      <c r="W79" s="5">
        <f t="shared" si="41"/>
        <v>712.27503622393795</v>
      </c>
      <c r="X79" s="5">
        <f t="shared" si="41"/>
        <v>716.27503622393795</v>
      </c>
      <c r="Y79" s="5">
        <f t="shared" si="41"/>
        <v>719.31277207299456</v>
      </c>
      <c r="Z79" s="5">
        <f t="shared" si="41"/>
        <v>721.51277207299461</v>
      </c>
      <c r="AA79" s="5">
        <f t="shared" si="41"/>
        <v>723.59972859473373</v>
      </c>
      <c r="AB79" s="5">
        <f t="shared" si="41"/>
        <v>725.64417303917821</v>
      </c>
      <c r="AC79" s="5">
        <f t="shared" si="41"/>
        <v>726.90131589632108</v>
      </c>
      <c r="AD79" s="5">
        <f t="shared" si="41"/>
        <v>725.77631589632108</v>
      </c>
      <c r="AE79" s="5">
        <f t="shared" si="41"/>
        <v>725.31203018203541</v>
      </c>
      <c r="AF79" s="5">
        <f t="shared" si="41"/>
        <v>725.31203018203541</v>
      </c>
      <c r="AG79" s="5">
        <f t="shared" si="41"/>
        <v>725.31203018203541</v>
      </c>
      <c r="AH79" s="5">
        <f t="shared" si="41"/>
        <v>725.12155399155927</v>
      </c>
      <c r="AI79" s="5">
        <f t="shared" si="41"/>
        <v>725.01629083366458</v>
      </c>
      <c r="AJ79" s="5">
        <f t="shared" si="41"/>
        <v>725.01629083366458</v>
      </c>
      <c r="AK79" s="5">
        <f t="shared" si="41"/>
        <v>725.01629083366458</v>
      </c>
      <c r="AL79" s="5">
        <f t="shared" si="41"/>
        <v>725.01629083366458</v>
      </c>
      <c r="AM79" s="5">
        <f t="shared" si="41"/>
        <v>727.01629083366458</v>
      </c>
      <c r="AN79" s="5">
        <f t="shared" si="41"/>
        <v>728.14129083366458</v>
      </c>
      <c r="AO79" s="5">
        <f t="shared" si="41"/>
        <v>728.14129083366458</v>
      </c>
      <c r="AP79" s="5">
        <f t="shared" si="42"/>
        <v>728.14129083366458</v>
      </c>
      <c r="AQ79" s="5">
        <f t="shared" si="43"/>
        <v>728.14129083366458</v>
      </c>
      <c r="AR79" s="5">
        <f t="shared" si="44"/>
        <v>728.14129083366458</v>
      </c>
    </row>
    <row r="80" spans="1:44">
      <c r="B80" t="s">
        <v>8</v>
      </c>
      <c r="E80" s="1"/>
      <c r="F80" s="1"/>
      <c r="G80" s="1"/>
      <c r="H80" s="1"/>
      <c r="I80" s="1"/>
      <c r="J80" s="5"/>
      <c r="K80" s="5">
        <v>320</v>
      </c>
      <c r="L80" s="5">
        <f t="shared" si="41"/>
        <v>349.82822085889569</v>
      </c>
      <c r="M80" s="5">
        <f t="shared" si="41"/>
        <v>350.98760389231472</v>
      </c>
      <c r="N80" s="5">
        <f t="shared" si="41"/>
        <v>344.02093722564808</v>
      </c>
      <c r="O80" s="5">
        <f t="shared" si="41"/>
        <v>354.06744885355505</v>
      </c>
      <c r="P80" s="5">
        <f t="shared" si="41"/>
        <v>367.82935361545981</v>
      </c>
      <c r="Q80" s="5">
        <f t="shared" si="41"/>
        <v>388.7561828837525</v>
      </c>
      <c r="R80" s="5">
        <f t="shared" si="41"/>
        <v>414.89904002660967</v>
      </c>
      <c r="S80" s="5">
        <f t="shared" si="41"/>
        <v>448.152373359943</v>
      </c>
      <c r="T80" s="5">
        <f t="shared" si="41"/>
        <v>489.99523050280015</v>
      </c>
      <c r="U80" s="5">
        <f t="shared" si="41"/>
        <v>507.85006921247759</v>
      </c>
      <c r="V80" s="5">
        <f t="shared" si="41"/>
        <v>524.83394018021954</v>
      </c>
      <c r="W80" s="5">
        <f t="shared" si="41"/>
        <v>540.25766899377891</v>
      </c>
      <c r="X80" s="5">
        <f t="shared" si="41"/>
        <v>554.75766899377891</v>
      </c>
      <c r="Y80" s="5">
        <f t="shared" si="41"/>
        <v>567.34257465415624</v>
      </c>
      <c r="Z80" s="5">
        <f t="shared" si="41"/>
        <v>580.10257465415623</v>
      </c>
      <c r="AA80" s="5">
        <f t="shared" si="41"/>
        <v>594.18953117589535</v>
      </c>
      <c r="AB80" s="5">
        <f t="shared" si="41"/>
        <v>608.50064228700649</v>
      </c>
      <c r="AC80" s="5">
        <f t="shared" si="41"/>
        <v>614.78635657272082</v>
      </c>
      <c r="AD80" s="5">
        <f t="shared" si="41"/>
        <v>607.28635657272082</v>
      </c>
      <c r="AE80" s="5">
        <f t="shared" si="41"/>
        <v>598.00064228700649</v>
      </c>
      <c r="AF80" s="5">
        <f t="shared" si="41"/>
        <v>590.40064228700646</v>
      </c>
      <c r="AG80" s="5">
        <f t="shared" si="41"/>
        <v>584.97207085843502</v>
      </c>
      <c r="AH80" s="5">
        <f t="shared" si="41"/>
        <v>583.63873752510165</v>
      </c>
      <c r="AI80" s="5">
        <f t="shared" si="41"/>
        <v>582.90189541983852</v>
      </c>
      <c r="AJ80" s="5">
        <f t="shared" si="41"/>
        <v>586.33046684840997</v>
      </c>
      <c r="AK80" s="5">
        <f t="shared" si="41"/>
        <v>591.86892838687152</v>
      </c>
      <c r="AL80" s="5">
        <f t="shared" si="41"/>
        <v>600.11892838687152</v>
      </c>
      <c r="AM80" s="5">
        <f t="shared" si="41"/>
        <v>605.11892838687152</v>
      </c>
      <c r="AN80" s="5">
        <f t="shared" si="41"/>
        <v>610.74392838687152</v>
      </c>
      <c r="AO80" s="5">
        <f t="shared" si="41"/>
        <v>616.76402257839516</v>
      </c>
      <c r="AP80" s="5">
        <f t="shared" si="42"/>
        <v>621.58413022913635</v>
      </c>
      <c r="AQ80" s="5">
        <f t="shared" si="43"/>
        <v>626.94428947839958</v>
      </c>
      <c r="AR80" s="5">
        <f t="shared" si="44"/>
        <v>634.99126010645421</v>
      </c>
    </row>
    <row r="81" spans="1:47">
      <c r="B81" t="s">
        <v>9</v>
      </c>
      <c r="E81" s="1"/>
      <c r="F81" s="1"/>
      <c r="G81" s="1"/>
      <c r="H81" s="1"/>
      <c r="I81" s="1"/>
      <c r="J81" s="5"/>
      <c r="K81" s="5">
        <v>628</v>
      </c>
      <c r="L81" s="5">
        <f t="shared" si="41"/>
        <v>643.79141104294479</v>
      </c>
      <c r="M81" s="5">
        <f t="shared" si="41"/>
        <v>644.385241377135</v>
      </c>
      <c r="N81" s="5">
        <f t="shared" si="41"/>
        <v>644.17413026602389</v>
      </c>
      <c r="O81" s="5">
        <f t="shared" si="41"/>
        <v>644.48808375439603</v>
      </c>
      <c r="P81" s="5">
        <f t="shared" si="41"/>
        <v>645.29760756391988</v>
      </c>
      <c r="Q81" s="5">
        <f t="shared" si="41"/>
        <v>646.5659002468467</v>
      </c>
      <c r="R81" s="5">
        <f t="shared" si="41"/>
        <v>648.15031583126233</v>
      </c>
      <c r="S81" s="5">
        <f t="shared" si="41"/>
        <v>649.29698249792898</v>
      </c>
      <c r="T81" s="5">
        <f t="shared" si="41"/>
        <v>652.18269678364322</v>
      </c>
      <c r="U81" s="5">
        <f t="shared" si="41"/>
        <v>653.50527742880456</v>
      </c>
      <c r="V81" s="5">
        <f t="shared" si="41"/>
        <v>655.3923742029981</v>
      </c>
      <c r="W81" s="5">
        <f t="shared" si="41"/>
        <v>657.17203521994725</v>
      </c>
      <c r="X81" s="5">
        <f t="shared" si="41"/>
        <v>657.67203521994725</v>
      </c>
      <c r="Y81" s="5">
        <f t="shared" si="41"/>
        <v>658.10599748409822</v>
      </c>
      <c r="Z81" s="5">
        <f t="shared" si="41"/>
        <v>658.54599748409828</v>
      </c>
      <c r="AA81" s="5">
        <f t="shared" si="41"/>
        <v>659.5894757449679</v>
      </c>
      <c r="AB81" s="5">
        <f t="shared" si="41"/>
        <v>660.10058685607896</v>
      </c>
      <c r="AC81" s="5">
        <f t="shared" si="41"/>
        <v>660.10058685607896</v>
      </c>
      <c r="AD81" s="5">
        <f t="shared" si="41"/>
        <v>660.10058685607896</v>
      </c>
      <c r="AE81" s="5">
        <f t="shared" si="41"/>
        <v>660.10058685607896</v>
      </c>
      <c r="AF81" s="5">
        <f t="shared" si="41"/>
        <v>660.10058685607896</v>
      </c>
      <c r="AG81" s="5">
        <f t="shared" si="41"/>
        <v>660.10058685607896</v>
      </c>
      <c r="AH81" s="5">
        <f t="shared" si="41"/>
        <v>660.10058685607896</v>
      </c>
      <c r="AI81" s="5">
        <f t="shared" si="41"/>
        <v>660.10058685607896</v>
      </c>
      <c r="AJ81" s="5">
        <f t="shared" si="41"/>
        <v>660.10058685607896</v>
      </c>
      <c r="AK81" s="5">
        <f t="shared" si="41"/>
        <v>660.10058685607896</v>
      </c>
      <c r="AL81" s="5">
        <f t="shared" si="41"/>
        <v>660.10058685607896</v>
      </c>
      <c r="AM81" s="5">
        <f t="shared" si="41"/>
        <v>660.10058685607896</v>
      </c>
      <c r="AN81" s="5">
        <f t="shared" si="41"/>
        <v>660.10058685607896</v>
      </c>
      <c r="AO81" s="5">
        <f t="shared" si="41"/>
        <v>660.10058685607896</v>
      </c>
      <c r="AP81" s="5">
        <f t="shared" si="42"/>
        <v>660.10058685607896</v>
      </c>
      <c r="AQ81" s="5">
        <f t="shared" si="43"/>
        <v>660.10058685607896</v>
      </c>
      <c r="AR81" s="5">
        <f t="shared" si="44"/>
        <v>660.10058685607896</v>
      </c>
    </row>
    <row r="82" spans="1:47">
      <c r="B82" t="s">
        <v>10</v>
      </c>
      <c r="E82" s="1"/>
      <c r="F82" s="1"/>
      <c r="G82" s="1"/>
      <c r="H82" s="1"/>
      <c r="I82" s="1"/>
      <c r="J82" s="5"/>
      <c r="K82" s="5">
        <v>735</v>
      </c>
      <c r="L82" s="5">
        <f t="shared" si="41"/>
        <v>749.91411042944787</v>
      </c>
      <c r="M82" s="5">
        <f t="shared" si="41"/>
        <v>750.53621839859954</v>
      </c>
      <c r="N82" s="5">
        <f t="shared" si="41"/>
        <v>749.480662843044</v>
      </c>
      <c r="O82" s="5">
        <f t="shared" si="41"/>
        <v>750.73647679653243</v>
      </c>
      <c r="P82" s="5">
        <f t="shared" si="41"/>
        <v>752.76028632034195</v>
      </c>
      <c r="Q82" s="5">
        <f t="shared" si="41"/>
        <v>755.93101802765898</v>
      </c>
      <c r="R82" s="5">
        <f t="shared" si="41"/>
        <v>759.89205698869796</v>
      </c>
      <c r="S82" s="5">
        <f t="shared" si="41"/>
        <v>765.62539032203131</v>
      </c>
      <c r="T82" s="5">
        <f t="shared" si="41"/>
        <v>772.83967603631697</v>
      </c>
      <c r="U82" s="5">
        <f t="shared" si="41"/>
        <v>775.48483732663954</v>
      </c>
      <c r="V82" s="5">
        <f t="shared" si="41"/>
        <v>778.6299986169621</v>
      </c>
      <c r="W82" s="5">
        <f t="shared" si="41"/>
        <v>782.1893206508604</v>
      </c>
      <c r="X82" s="5">
        <f t="shared" si="41"/>
        <v>783.6893206508604</v>
      </c>
      <c r="Y82" s="5">
        <f t="shared" si="41"/>
        <v>784.99120744331321</v>
      </c>
      <c r="Z82" s="5">
        <f t="shared" si="41"/>
        <v>786.31120744331326</v>
      </c>
      <c r="AA82" s="5">
        <f t="shared" si="41"/>
        <v>787.87642483461764</v>
      </c>
      <c r="AB82" s="5">
        <f t="shared" si="41"/>
        <v>789.40975816795094</v>
      </c>
      <c r="AC82" s="5">
        <f t="shared" si="41"/>
        <v>790.35261531080812</v>
      </c>
      <c r="AD82" s="5">
        <f t="shared" si="41"/>
        <v>789.22761531080812</v>
      </c>
      <c r="AE82" s="5">
        <f t="shared" si="41"/>
        <v>787.83475816795101</v>
      </c>
      <c r="AF82" s="5">
        <f t="shared" si="41"/>
        <v>787.03475816795105</v>
      </c>
      <c r="AG82" s="5">
        <f t="shared" si="41"/>
        <v>786.74904388223672</v>
      </c>
      <c r="AH82" s="5">
        <f t="shared" si="41"/>
        <v>786.55856769176057</v>
      </c>
      <c r="AI82" s="5">
        <f t="shared" si="41"/>
        <v>786.45330453386589</v>
      </c>
      <c r="AJ82" s="5">
        <f t="shared" si="41"/>
        <v>786.73901881958022</v>
      </c>
      <c r="AK82" s="5">
        <f t="shared" si="41"/>
        <v>787.20055728111868</v>
      </c>
      <c r="AL82" s="5">
        <f t="shared" si="41"/>
        <v>787.20055728111868</v>
      </c>
      <c r="AM82" s="5">
        <f t="shared" si="41"/>
        <v>787.20055728111868</v>
      </c>
      <c r="AN82" s="5">
        <f t="shared" si="41"/>
        <v>788.32555728111868</v>
      </c>
      <c r="AO82" s="5">
        <f t="shared" si="41"/>
        <v>788.32555728111868</v>
      </c>
      <c r="AP82" s="5">
        <f t="shared" si="42"/>
        <v>788.32555728111868</v>
      </c>
      <c r="AQ82" s="5">
        <f t="shared" si="43"/>
        <v>788.32555728111868</v>
      </c>
      <c r="AR82" s="5">
        <f t="shared" si="44"/>
        <v>788.32555728111868</v>
      </c>
    </row>
    <row r="83" spans="1:47">
      <c r="B83" t="s">
        <v>11</v>
      </c>
      <c r="E83" s="1"/>
      <c r="F83" s="1"/>
      <c r="G83" s="1"/>
      <c r="H83" s="1"/>
      <c r="I83" s="1"/>
      <c r="J83" s="5"/>
      <c r="K83" s="5">
        <v>408</v>
      </c>
      <c r="L83" s="5">
        <f t="shared" si="41"/>
        <v>431.68711656441718</v>
      </c>
      <c r="M83" s="5">
        <f t="shared" si="41"/>
        <v>432.47889034333747</v>
      </c>
      <c r="N83" s="5">
        <f t="shared" si="41"/>
        <v>431.84555701000414</v>
      </c>
      <c r="O83" s="5">
        <f t="shared" si="41"/>
        <v>432.78741747512044</v>
      </c>
      <c r="P83" s="5">
        <f t="shared" si="41"/>
        <v>434.00170318940616</v>
      </c>
      <c r="Q83" s="5">
        <f t="shared" si="41"/>
        <v>435.26999587233297</v>
      </c>
      <c r="R83" s="5">
        <f t="shared" si="41"/>
        <v>437.64661924895637</v>
      </c>
      <c r="S83" s="5">
        <f t="shared" si="41"/>
        <v>439.93995258228972</v>
      </c>
      <c r="T83" s="5">
        <f t="shared" si="41"/>
        <v>441.38280972514684</v>
      </c>
      <c r="U83" s="5">
        <f t="shared" si="41"/>
        <v>442.04410004772751</v>
      </c>
      <c r="V83" s="5">
        <f t="shared" si="41"/>
        <v>442.67313230579202</v>
      </c>
      <c r="W83" s="5">
        <f t="shared" si="41"/>
        <v>442.67313230579202</v>
      </c>
      <c r="X83" s="5">
        <f t="shared" si="41"/>
        <v>442.67313230579202</v>
      </c>
      <c r="Y83" s="5">
        <f t="shared" si="41"/>
        <v>442.67313230579202</v>
      </c>
      <c r="Z83" s="5">
        <f t="shared" si="41"/>
        <v>442.67313230579202</v>
      </c>
      <c r="AA83" s="5">
        <f t="shared" si="41"/>
        <v>442.67313230579202</v>
      </c>
      <c r="AB83" s="5">
        <f t="shared" si="41"/>
        <v>442.67313230579202</v>
      </c>
      <c r="AC83" s="5">
        <f t="shared" si="41"/>
        <v>442.67313230579202</v>
      </c>
      <c r="AD83" s="5">
        <f t="shared" si="41"/>
        <v>442.67313230579202</v>
      </c>
      <c r="AE83" s="5">
        <f t="shared" si="41"/>
        <v>442.67313230579202</v>
      </c>
      <c r="AF83" s="5">
        <f t="shared" si="41"/>
        <v>442.67313230579202</v>
      </c>
      <c r="AG83" s="5">
        <f t="shared" ref="L83:AO84" si="46">(AG63*AG$72)+AF83</f>
        <v>442.67313230579202</v>
      </c>
      <c r="AH83" s="5">
        <f t="shared" si="46"/>
        <v>442.67313230579202</v>
      </c>
      <c r="AI83" s="5">
        <f t="shared" si="46"/>
        <v>442.67313230579202</v>
      </c>
      <c r="AJ83" s="5">
        <f t="shared" si="46"/>
        <v>442.67313230579202</v>
      </c>
      <c r="AK83" s="5">
        <f t="shared" si="46"/>
        <v>442.67313230579202</v>
      </c>
      <c r="AL83" s="5">
        <f t="shared" si="46"/>
        <v>442.67313230579202</v>
      </c>
      <c r="AM83" s="5">
        <f t="shared" si="46"/>
        <v>442.67313230579202</v>
      </c>
      <c r="AN83" s="5">
        <f t="shared" si="46"/>
        <v>442.67313230579202</v>
      </c>
      <c r="AO83" s="5">
        <f t="shared" si="46"/>
        <v>442.67313230579202</v>
      </c>
      <c r="AP83" s="5">
        <f t="shared" si="42"/>
        <v>442.67313230579202</v>
      </c>
      <c r="AQ83" s="5">
        <f t="shared" si="43"/>
        <v>442.67313230579202</v>
      </c>
      <c r="AR83" s="5">
        <f t="shared" si="44"/>
        <v>442.67313230579202</v>
      </c>
    </row>
    <row r="84" spans="1:47">
      <c r="B84" t="s">
        <v>12</v>
      </c>
      <c r="E84" s="1"/>
      <c r="F84" s="1"/>
      <c r="G84" s="1"/>
      <c r="H84" s="1"/>
      <c r="I84" s="1"/>
      <c r="J84" s="5"/>
      <c r="K84" s="5">
        <v>736</v>
      </c>
      <c r="L84" s="5">
        <f t="shared" si="46"/>
        <v>750.03680981595096</v>
      </c>
      <c r="M84" s="5">
        <f t="shared" si="46"/>
        <v>750.60236251517972</v>
      </c>
      <c r="N84" s="5">
        <f t="shared" si="46"/>
        <v>749.96902918184639</v>
      </c>
      <c r="O84" s="5">
        <f t="shared" si="46"/>
        <v>750.59693615859055</v>
      </c>
      <c r="P84" s="5">
        <f t="shared" si="46"/>
        <v>751.4064599681144</v>
      </c>
      <c r="Q84" s="5">
        <f t="shared" si="46"/>
        <v>752.67475265104122</v>
      </c>
      <c r="R84" s="5">
        <f t="shared" si="46"/>
        <v>753.46696044324904</v>
      </c>
      <c r="S84" s="5">
        <f t="shared" si="46"/>
        <v>756.90696044324909</v>
      </c>
      <c r="T84" s="5">
        <f t="shared" si="46"/>
        <v>759.79267472896333</v>
      </c>
      <c r="U84" s="5">
        <f t="shared" si="46"/>
        <v>760.45396505154395</v>
      </c>
      <c r="V84" s="5">
        <f t="shared" si="46"/>
        <v>761.08299730960846</v>
      </c>
      <c r="W84" s="5">
        <f t="shared" si="46"/>
        <v>762.26943798757452</v>
      </c>
      <c r="X84" s="5">
        <f t="shared" si="46"/>
        <v>762.26943798757452</v>
      </c>
      <c r="Y84" s="5">
        <f t="shared" si="46"/>
        <v>762.26943798757452</v>
      </c>
      <c r="Z84" s="5">
        <f t="shared" si="46"/>
        <v>762.26943798757452</v>
      </c>
      <c r="AA84" s="5">
        <f t="shared" si="46"/>
        <v>762.26943798757452</v>
      </c>
      <c r="AB84" s="5">
        <f t="shared" si="46"/>
        <v>762.26943798757452</v>
      </c>
      <c r="AC84" s="5">
        <f t="shared" si="46"/>
        <v>762.26943798757452</v>
      </c>
      <c r="AD84" s="5">
        <f t="shared" si="46"/>
        <v>762.26943798757452</v>
      </c>
      <c r="AE84" s="5">
        <f t="shared" si="46"/>
        <v>762.26943798757452</v>
      </c>
      <c r="AF84" s="5">
        <f t="shared" si="46"/>
        <v>762.26943798757452</v>
      </c>
      <c r="AG84" s="5">
        <f t="shared" si="46"/>
        <v>762.26943798757452</v>
      </c>
      <c r="AH84" s="5">
        <f t="shared" si="46"/>
        <v>762.26943798757452</v>
      </c>
      <c r="AI84" s="5">
        <f t="shared" si="46"/>
        <v>762.26943798757452</v>
      </c>
      <c r="AJ84" s="5">
        <f t="shared" si="46"/>
        <v>762.26943798757452</v>
      </c>
      <c r="AK84" s="5">
        <f t="shared" si="46"/>
        <v>762.26943798757452</v>
      </c>
      <c r="AL84" s="5">
        <f t="shared" si="46"/>
        <v>762.26943798757452</v>
      </c>
      <c r="AM84" s="5">
        <f t="shared" si="46"/>
        <v>762.26943798757452</v>
      </c>
      <c r="AN84" s="5">
        <f t="shared" si="46"/>
        <v>762.26943798757452</v>
      </c>
      <c r="AO84" s="5">
        <f t="shared" si="46"/>
        <v>762.26943798757452</v>
      </c>
      <c r="AP84" s="5">
        <f t="shared" si="42"/>
        <v>762.26943798757452</v>
      </c>
      <c r="AQ84" s="5">
        <f t="shared" si="43"/>
        <v>762.26943798757452</v>
      </c>
      <c r="AR84" s="5">
        <f t="shared" si="44"/>
        <v>762.26943798757452</v>
      </c>
    </row>
    <row r="85" spans="1:47">
      <c r="B85" s="10" t="s">
        <v>14</v>
      </c>
      <c r="C85" s="10"/>
      <c r="D85" s="16"/>
      <c r="E85" s="7"/>
      <c r="F85" s="7"/>
      <c r="G85" s="7"/>
      <c r="H85" s="7"/>
      <c r="I85" s="7"/>
      <c r="J85" s="7"/>
      <c r="K85" s="7">
        <f t="shared" ref="K85:AN85" si="47">SUM(K75:K84)</f>
        <v>8678</v>
      </c>
      <c r="L85" s="7">
        <f t="shared" si="47"/>
        <v>8964</v>
      </c>
      <c r="M85" s="7">
        <f t="shared" si="47"/>
        <v>8975</v>
      </c>
      <c r="N85" s="7">
        <f t="shared" si="47"/>
        <v>8956</v>
      </c>
      <c r="O85" s="7">
        <f t="shared" si="47"/>
        <v>8983.0000000000018</v>
      </c>
      <c r="P85" s="7">
        <f t="shared" si="47"/>
        <v>9017.0000000000018</v>
      </c>
      <c r="Q85" s="7">
        <f t="shared" si="47"/>
        <v>9069</v>
      </c>
      <c r="R85" s="7">
        <f t="shared" si="47"/>
        <v>9130</v>
      </c>
      <c r="S85" s="7">
        <f t="shared" si="47"/>
        <v>9216.0000000000018</v>
      </c>
      <c r="T85" s="7">
        <f t="shared" si="47"/>
        <v>9317</v>
      </c>
      <c r="U85" s="7">
        <f t="shared" si="47"/>
        <v>9358</v>
      </c>
      <c r="V85" s="7">
        <f t="shared" si="47"/>
        <v>9397.0000000000018</v>
      </c>
      <c r="W85" s="7">
        <f t="shared" si="47"/>
        <v>9432</v>
      </c>
      <c r="X85" s="7">
        <f t="shared" si="47"/>
        <v>9459</v>
      </c>
      <c r="Y85" s="7">
        <f t="shared" si="47"/>
        <v>9482</v>
      </c>
      <c r="Z85" s="7">
        <f t="shared" si="47"/>
        <v>9504.0000000000018</v>
      </c>
      <c r="AA85" s="7">
        <f t="shared" si="47"/>
        <v>9528</v>
      </c>
      <c r="AB85" s="7">
        <f t="shared" si="47"/>
        <v>9551</v>
      </c>
      <c r="AC85" s="7">
        <f t="shared" si="47"/>
        <v>9562</v>
      </c>
      <c r="AD85" s="7">
        <f t="shared" si="47"/>
        <v>9550</v>
      </c>
      <c r="AE85" s="7">
        <f t="shared" si="47"/>
        <v>9537.0000000000018</v>
      </c>
      <c r="AF85" s="7">
        <f t="shared" si="47"/>
        <v>9527</v>
      </c>
      <c r="AG85" s="7">
        <f t="shared" si="47"/>
        <v>9521</v>
      </c>
      <c r="AH85" s="7">
        <f t="shared" si="47"/>
        <v>9519</v>
      </c>
      <c r="AI85" s="7">
        <f t="shared" si="47"/>
        <v>9518</v>
      </c>
      <c r="AJ85" s="7">
        <f t="shared" si="47"/>
        <v>9522</v>
      </c>
      <c r="AK85" s="7">
        <f t="shared" si="47"/>
        <v>9528</v>
      </c>
      <c r="AL85" s="7">
        <f t="shared" si="47"/>
        <v>9537</v>
      </c>
      <c r="AM85" s="7">
        <f t="shared" si="47"/>
        <v>9545</v>
      </c>
      <c r="AN85" s="7">
        <f t="shared" si="47"/>
        <v>9554</v>
      </c>
      <c r="AO85" s="7">
        <f>SUM(AO75:AO84)</f>
        <v>9562.0267922553649</v>
      </c>
      <c r="AP85" s="7">
        <f t="shared" ref="AP85:AR85" si="48">SUM(AP75:AP84)</f>
        <v>9570.0603050066002</v>
      </c>
      <c r="AQ85" s="7">
        <f t="shared" si="48"/>
        <v>9578.100543880495</v>
      </c>
      <c r="AR85" s="7">
        <f t="shared" si="48"/>
        <v>9586.1475145085496</v>
      </c>
    </row>
    <row r="86" spans="1:47">
      <c r="B86" s="10" t="s">
        <v>15</v>
      </c>
      <c r="C86" s="10"/>
      <c r="D86" s="16"/>
      <c r="E86" s="7"/>
      <c r="F86" s="7"/>
      <c r="G86" s="7"/>
      <c r="H86" s="7"/>
      <c r="I86" s="7"/>
      <c r="J86" s="7"/>
      <c r="K86" s="7">
        <f t="shared" ref="K86:AO86" si="49">SUM(K78:K80)</f>
        <v>1399</v>
      </c>
      <c r="L86" s="7">
        <f t="shared" si="49"/>
        <v>1484.0981595092026</v>
      </c>
      <c r="M86" s="7">
        <f t="shared" si="49"/>
        <v>1487.7176967842665</v>
      </c>
      <c r="N86" s="7">
        <f t="shared" si="49"/>
        <v>1475.4732523398225</v>
      </c>
      <c r="O86" s="7">
        <f t="shared" si="49"/>
        <v>1493.3686011770317</v>
      </c>
      <c r="P86" s="7">
        <f t="shared" si="49"/>
        <v>1516.0352678436984</v>
      </c>
      <c r="Q86" s="7">
        <f t="shared" si="49"/>
        <v>1550.9133166241861</v>
      </c>
      <c r="R86" s="7">
        <f t="shared" si="49"/>
        <v>1593.6925374034072</v>
      </c>
      <c r="S86" s="7">
        <f t="shared" si="49"/>
        <v>1647.5858707367402</v>
      </c>
      <c r="T86" s="7">
        <f t="shared" si="49"/>
        <v>1712.5144421653117</v>
      </c>
      <c r="U86" s="7">
        <f t="shared" si="49"/>
        <v>1740.288635713699</v>
      </c>
      <c r="V86" s="7">
        <f t="shared" si="49"/>
        <v>1765.4499260362795</v>
      </c>
      <c r="W86" s="7">
        <f t="shared" si="49"/>
        <v>1787.3990785786525</v>
      </c>
      <c r="X86" s="7">
        <f t="shared" si="49"/>
        <v>1805.8990785786525</v>
      </c>
      <c r="Y86" s="7">
        <f t="shared" si="49"/>
        <v>1821.5217200880861</v>
      </c>
      <c r="Z86" s="7">
        <f t="shared" si="49"/>
        <v>1836.4817200880866</v>
      </c>
      <c r="AA86" s="7">
        <f t="shared" si="49"/>
        <v>1852.6556331315646</v>
      </c>
      <c r="AB86" s="7">
        <f t="shared" si="49"/>
        <v>1869.0111886871202</v>
      </c>
      <c r="AC86" s="7">
        <f t="shared" si="49"/>
        <v>1876.5540458299774</v>
      </c>
      <c r="AD86" s="7">
        <f t="shared" si="49"/>
        <v>1867.9290458299774</v>
      </c>
      <c r="AE86" s="7">
        <f t="shared" si="49"/>
        <v>1858.1790458299774</v>
      </c>
      <c r="AF86" s="7">
        <f t="shared" si="49"/>
        <v>1850.5790458299775</v>
      </c>
      <c r="AG86" s="7">
        <f t="shared" si="49"/>
        <v>1845.150474401406</v>
      </c>
      <c r="AH86" s="7">
        <f t="shared" si="49"/>
        <v>1843.6266648775963</v>
      </c>
      <c r="AI86" s="7">
        <f t="shared" si="49"/>
        <v>1842.7845596144389</v>
      </c>
      <c r="AJ86" s="7">
        <f t="shared" si="49"/>
        <v>1846.2131310430102</v>
      </c>
      <c r="AK86" s="7">
        <f t="shared" si="49"/>
        <v>1851.7515925814719</v>
      </c>
      <c r="AL86" s="7">
        <f t="shared" si="49"/>
        <v>1860.0015925814719</v>
      </c>
      <c r="AM86" s="7">
        <f t="shared" si="49"/>
        <v>1867.0015925814719</v>
      </c>
      <c r="AN86" s="7">
        <f t="shared" si="49"/>
        <v>1873.7515925814719</v>
      </c>
      <c r="AO86" s="7">
        <f t="shared" si="49"/>
        <v>1879.7716867729955</v>
      </c>
      <c r="AP86" s="7">
        <f t="shared" ref="AP86:AR86" si="50">SUM(AP78:AP80)</f>
        <v>1884.5917944237367</v>
      </c>
      <c r="AQ86" s="7">
        <f t="shared" si="50"/>
        <v>1889.9519536729999</v>
      </c>
      <c r="AR86" s="7">
        <f t="shared" si="50"/>
        <v>1897.9989243010546</v>
      </c>
    </row>
    <row r="87" spans="1:47">
      <c r="B87" s="10" t="s">
        <v>16</v>
      </c>
      <c r="C87" s="10"/>
      <c r="D87" s="16"/>
      <c r="E87" s="7"/>
      <c r="F87" s="7"/>
      <c r="G87" s="7"/>
      <c r="H87" s="7"/>
      <c r="I87" s="7"/>
      <c r="J87" s="7"/>
      <c r="K87" s="7">
        <f t="shared" ref="K87:AO87" si="51">SUM(K78:K79)</f>
        <v>1079</v>
      </c>
      <c r="L87" s="7">
        <f t="shared" si="51"/>
        <v>1134.2699386503068</v>
      </c>
      <c r="M87" s="7">
        <f t="shared" si="51"/>
        <v>1136.7300928919519</v>
      </c>
      <c r="N87" s="7">
        <f t="shared" si="51"/>
        <v>1131.4523151141743</v>
      </c>
      <c r="O87" s="7">
        <f t="shared" si="51"/>
        <v>1139.3011523234766</v>
      </c>
      <c r="P87" s="7">
        <f t="shared" si="51"/>
        <v>1148.2059142282385</v>
      </c>
      <c r="Q87" s="7">
        <f t="shared" si="51"/>
        <v>1162.1571337404337</v>
      </c>
      <c r="R87" s="7">
        <f t="shared" si="51"/>
        <v>1178.7934973767974</v>
      </c>
      <c r="S87" s="7">
        <f t="shared" si="51"/>
        <v>1199.4334973767973</v>
      </c>
      <c r="T87" s="7">
        <f t="shared" si="51"/>
        <v>1222.5192116625117</v>
      </c>
      <c r="U87" s="7">
        <f t="shared" si="51"/>
        <v>1232.4385665012214</v>
      </c>
      <c r="V87" s="7">
        <f t="shared" si="51"/>
        <v>1240.61598585606</v>
      </c>
      <c r="W87" s="7">
        <f t="shared" si="51"/>
        <v>1247.1414095848736</v>
      </c>
      <c r="X87" s="7">
        <f t="shared" si="51"/>
        <v>1251.1414095848736</v>
      </c>
      <c r="Y87" s="7">
        <f t="shared" si="51"/>
        <v>1254.17914543393</v>
      </c>
      <c r="Z87" s="7">
        <f t="shared" si="51"/>
        <v>1256.3791454339303</v>
      </c>
      <c r="AA87" s="7">
        <f t="shared" si="51"/>
        <v>1258.4661019556693</v>
      </c>
      <c r="AB87" s="7">
        <f t="shared" si="51"/>
        <v>1260.5105464001138</v>
      </c>
      <c r="AC87" s="7">
        <f t="shared" si="51"/>
        <v>1261.7676892572567</v>
      </c>
      <c r="AD87" s="7">
        <f t="shared" si="51"/>
        <v>1260.6426892572567</v>
      </c>
      <c r="AE87" s="7">
        <f t="shared" si="51"/>
        <v>1260.178403542971</v>
      </c>
      <c r="AF87" s="7">
        <f t="shared" si="51"/>
        <v>1260.178403542971</v>
      </c>
      <c r="AG87" s="7">
        <f t="shared" si="51"/>
        <v>1260.178403542971</v>
      </c>
      <c r="AH87" s="7">
        <f t="shared" si="51"/>
        <v>1259.9879273524948</v>
      </c>
      <c r="AI87" s="7">
        <f t="shared" si="51"/>
        <v>1259.8826641946002</v>
      </c>
      <c r="AJ87" s="7">
        <f t="shared" si="51"/>
        <v>1259.8826641946002</v>
      </c>
      <c r="AK87" s="7">
        <f t="shared" si="51"/>
        <v>1259.8826641946002</v>
      </c>
      <c r="AL87" s="7">
        <f t="shared" si="51"/>
        <v>1259.8826641946002</v>
      </c>
      <c r="AM87" s="7">
        <f t="shared" si="51"/>
        <v>1261.8826641946002</v>
      </c>
      <c r="AN87" s="7">
        <f t="shared" si="51"/>
        <v>1263.0076641946002</v>
      </c>
      <c r="AO87" s="7">
        <f t="shared" si="51"/>
        <v>1263.0076641946002</v>
      </c>
      <c r="AP87" s="7">
        <f t="shared" ref="AP87:AR87" si="52">SUM(AP78:AP79)</f>
        <v>1263.0076641946002</v>
      </c>
      <c r="AQ87" s="7">
        <f t="shared" si="52"/>
        <v>1263.0076641946002</v>
      </c>
      <c r="AR87" s="7">
        <f t="shared" si="52"/>
        <v>1263.0076641946002</v>
      </c>
    </row>
    <row r="88" spans="1:47">
      <c r="B88" s="10" t="s">
        <v>17</v>
      </c>
      <c r="C88" s="10"/>
      <c r="D88" s="16"/>
      <c r="E88" s="7"/>
      <c r="F88" s="7"/>
      <c r="G88" s="7"/>
      <c r="H88" s="7"/>
      <c r="I88" s="7"/>
      <c r="J88" s="7"/>
      <c r="K88" s="7">
        <f t="shared" ref="K88:AO88" si="53">SUM(K77,K78,K79,K80)</f>
        <v>2111</v>
      </c>
      <c r="L88" s="7">
        <f t="shared" si="53"/>
        <v>2226.8036809815949</v>
      </c>
      <c r="M88" s="7">
        <f t="shared" si="53"/>
        <v>2231.5826012900784</v>
      </c>
      <c r="N88" s="7">
        <f t="shared" si="53"/>
        <v>2216.8048235123006</v>
      </c>
      <c r="O88" s="7">
        <f t="shared" si="53"/>
        <v>2238.4676142099752</v>
      </c>
      <c r="P88" s="7">
        <f t="shared" si="53"/>
        <v>2265.9914237337848</v>
      </c>
      <c r="Q88" s="7">
        <f t="shared" si="53"/>
        <v>2309.1133749532969</v>
      </c>
      <c r="R88" s="7">
        <f t="shared" si="53"/>
        <v>2361.3990892390116</v>
      </c>
      <c r="S88" s="7">
        <f t="shared" si="53"/>
        <v>2426.7590892390112</v>
      </c>
      <c r="T88" s="7">
        <f t="shared" si="53"/>
        <v>2506.1162320961539</v>
      </c>
      <c r="U88" s="7">
        <f t="shared" si="53"/>
        <v>2539.8420385477671</v>
      </c>
      <c r="V88" s="7">
        <f t="shared" si="53"/>
        <v>2571.2936514509929</v>
      </c>
      <c r="W88" s="7">
        <f t="shared" si="53"/>
        <v>2599.1750073831963</v>
      </c>
      <c r="X88" s="7">
        <f t="shared" si="53"/>
        <v>2621.6750073831963</v>
      </c>
      <c r="Y88" s="7">
        <f t="shared" si="53"/>
        <v>2641.2033092699885</v>
      </c>
      <c r="Z88" s="7">
        <f t="shared" si="53"/>
        <v>2659.683309269989</v>
      </c>
      <c r="AA88" s="7">
        <f t="shared" si="53"/>
        <v>2679.5093962265105</v>
      </c>
      <c r="AB88" s="7">
        <f t="shared" si="53"/>
        <v>2699.9538406709553</v>
      </c>
      <c r="AC88" s="7">
        <f t="shared" si="53"/>
        <v>2708.4395549566693</v>
      </c>
      <c r="AD88" s="7">
        <f t="shared" si="53"/>
        <v>2698.6895549566693</v>
      </c>
      <c r="AE88" s="7">
        <f t="shared" si="53"/>
        <v>2688.0109835280978</v>
      </c>
      <c r="AF88" s="7">
        <f t="shared" si="53"/>
        <v>2679.6109835280981</v>
      </c>
      <c r="AG88" s="7">
        <f t="shared" si="53"/>
        <v>2673.8966978138119</v>
      </c>
      <c r="AH88" s="7">
        <f t="shared" si="53"/>
        <v>2672.3728882900023</v>
      </c>
      <c r="AI88" s="7">
        <f t="shared" si="53"/>
        <v>2671.5307830268448</v>
      </c>
      <c r="AJ88" s="7">
        <f t="shared" si="53"/>
        <v>2674.9593544554164</v>
      </c>
      <c r="AK88" s="7">
        <f t="shared" si="53"/>
        <v>2680.4978159938778</v>
      </c>
      <c r="AL88" s="7">
        <f t="shared" si="53"/>
        <v>2688.7478159938778</v>
      </c>
      <c r="AM88" s="7">
        <f t="shared" si="53"/>
        <v>2695.7478159938778</v>
      </c>
      <c r="AN88" s="7">
        <f t="shared" si="53"/>
        <v>2702.4978159938778</v>
      </c>
      <c r="AO88" s="7">
        <f t="shared" si="53"/>
        <v>2708.5179101854014</v>
      </c>
      <c r="AP88" s="7">
        <f t="shared" ref="AP88:AR88" si="54">SUM(AP77,AP78,AP79,AP80)</f>
        <v>2713.3380178361426</v>
      </c>
      <c r="AQ88" s="7">
        <f t="shared" si="54"/>
        <v>2718.6981770854059</v>
      </c>
      <c r="AR88" s="7">
        <f t="shared" si="54"/>
        <v>2726.7451477134605</v>
      </c>
      <c r="AS88" s="7"/>
      <c r="AT88" s="7"/>
      <c r="AU88" s="7"/>
    </row>
    <row r="89" spans="1:47">
      <c r="E89" s="1"/>
      <c r="F89" s="1"/>
      <c r="G89" s="1"/>
      <c r="H89" s="1"/>
      <c r="I89" s="1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7">
      <c r="E90" s="1"/>
      <c r="F90" s="1"/>
      <c r="G90" s="1"/>
      <c r="H90" s="1"/>
      <c r="I90" s="1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2" spans="1:47">
      <c r="A92" t="s">
        <v>30</v>
      </c>
      <c r="B92" s="2" t="s">
        <v>31</v>
      </c>
    </row>
    <row r="93" spans="1:47">
      <c r="B93" t="s">
        <v>3</v>
      </c>
      <c r="F93" s="3"/>
      <c r="G93" s="3"/>
      <c r="H93" s="3"/>
      <c r="I93" s="3"/>
      <c r="J93" s="3"/>
      <c r="K93" s="3"/>
      <c r="L93" s="3">
        <f t="shared" ref="L93:AO100" si="55">L75/K75-1</f>
        <v>8.8558511945311391E-3</v>
      </c>
      <c r="M93" s="3">
        <f t="shared" si="55"/>
        <v>3.8333938397960843E-4</v>
      </c>
      <c r="N93" s="3">
        <f t="shared" si="55"/>
        <v>-4.7679725631377678E-4</v>
      </c>
      <c r="O93" s="3">
        <f t="shared" si="55"/>
        <v>6.0806260985946103E-4</v>
      </c>
      <c r="P93" s="3">
        <f t="shared" si="55"/>
        <v>3.9173161553263114E-4</v>
      </c>
      <c r="Q93" s="3">
        <f t="shared" si="55"/>
        <v>4.0899418305495594E-4</v>
      </c>
      <c r="R93" s="3">
        <f t="shared" si="55"/>
        <v>0</v>
      </c>
      <c r="S93" s="3">
        <f t="shared" si="55"/>
        <v>1.8481075827632143E-3</v>
      </c>
      <c r="T93" s="3">
        <f t="shared" si="55"/>
        <v>1.8569555138006066E-3</v>
      </c>
      <c r="U93" s="3">
        <f t="shared" si="55"/>
        <v>4.2475120517360132E-4</v>
      </c>
      <c r="V93" s="3">
        <f t="shared" si="55"/>
        <v>4.0386009412785029E-4</v>
      </c>
      <c r="W93" s="3">
        <f t="shared" si="55"/>
        <v>1.9035693474189763E-4</v>
      </c>
      <c r="X93" s="3">
        <f t="shared" si="55"/>
        <v>8.0206583190456371E-4</v>
      </c>
      <c r="Y93" s="3">
        <f t="shared" si="55"/>
        <v>5.5645976969032063E-4</v>
      </c>
      <c r="Z93" s="3">
        <f t="shared" si="55"/>
        <v>5.6388803765239359E-4</v>
      </c>
      <c r="AA93" s="3">
        <f t="shared" si="55"/>
        <v>5.0119883638188867E-4</v>
      </c>
      <c r="AB93" s="3">
        <f t="shared" si="55"/>
        <v>1.6358109016634259E-4</v>
      </c>
      <c r="AC93" s="3">
        <f t="shared" si="55"/>
        <v>5.0285339258437922E-4</v>
      </c>
      <c r="AD93" s="3">
        <f t="shared" si="55"/>
        <v>-3.5981638025817109E-4</v>
      </c>
      <c r="AE93" s="3">
        <f t="shared" si="55"/>
        <v>-2.9709819878942501E-4</v>
      </c>
      <c r="AF93" s="3">
        <f t="shared" si="55"/>
        <v>-2.5603759341874532E-4</v>
      </c>
      <c r="AG93" s="3">
        <f t="shared" si="55"/>
        <v>0</v>
      </c>
      <c r="AH93" s="3">
        <f t="shared" si="55"/>
        <v>-9.1465416234504104E-5</v>
      </c>
      <c r="AI93" s="3">
        <f t="shared" si="55"/>
        <v>-1.6850433696258271E-5</v>
      </c>
      <c r="AJ93" s="3">
        <f t="shared" si="55"/>
        <v>9.1475324321077522E-5</v>
      </c>
      <c r="AK93" s="3">
        <f t="shared" si="55"/>
        <v>0</v>
      </c>
      <c r="AL93" s="3">
        <f t="shared" si="55"/>
        <v>2.4010076304770145E-4</v>
      </c>
      <c r="AM93" s="3">
        <f t="shared" si="55"/>
        <v>3.2005750467911653E-4</v>
      </c>
      <c r="AN93" s="3">
        <f t="shared" si="55"/>
        <v>3.5994948822914985E-4</v>
      </c>
      <c r="AO93" s="3">
        <f t="shared" si="55"/>
        <v>6.4182225739339849E-4</v>
      </c>
      <c r="AP93" s="3">
        <f t="shared" ref="AP93:AP106" si="56">AP75/AO75-1</f>
        <v>1.0271161790957883E-3</v>
      </c>
      <c r="AQ93" s="3">
        <f t="shared" ref="AQ93:AQ106" si="57">AQ75/AP75-1</f>
        <v>8.5576781063045892E-4</v>
      </c>
      <c r="AR93" s="3">
        <f t="shared" ref="AR93:AR106" si="58">AR75/AQ75-1</f>
        <v>0</v>
      </c>
    </row>
    <row r="94" spans="1:47">
      <c r="B94" t="s">
        <v>4</v>
      </c>
      <c r="F94" s="3"/>
      <c r="G94" s="3"/>
      <c r="H94" s="3"/>
      <c r="I94" s="3"/>
      <c r="J94" s="3"/>
      <c r="K94" s="3"/>
      <c r="L94" s="3">
        <f t="shared" ref="L94:U94" si="59">L76/K76-1</f>
        <v>7.5399951615004346E-2</v>
      </c>
      <c r="M94" s="3">
        <f t="shared" si="59"/>
        <v>2.3131086477323759E-3</v>
      </c>
      <c r="N94" s="3">
        <f t="shared" si="59"/>
        <v>-1.9803473750423795E-4</v>
      </c>
      <c r="O94" s="3">
        <f t="shared" si="59"/>
        <v>2.9456531833638167E-4</v>
      </c>
      <c r="P94" s="3">
        <f t="shared" si="59"/>
        <v>3.7965403605433323E-4</v>
      </c>
      <c r="Q94" s="3">
        <f t="shared" si="59"/>
        <v>5.9458374361121002E-4</v>
      </c>
      <c r="R94" s="3">
        <f t="shared" si="59"/>
        <v>0</v>
      </c>
      <c r="S94" s="3">
        <f t="shared" si="59"/>
        <v>2.1489809995225428E-3</v>
      </c>
      <c r="T94" s="3">
        <f t="shared" si="59"/>
        <v>1.349138192060062E-3</v>
      </c>
      <c r="U94" s="3">
        <f t="shared" si="59"/>
        <v>6.1750395249071666E-4</v>
      </c>
      <c r="V94" s="3">
        <f t="shared" si="55"/>
        <v>0</v>
      </c>
      <c r="W94" s="3">
        <f t="shared" si="55"/>
        <v>0</v>
      </c>
      <c r="X94" s="3">
        <f t="shared" si="55"/>
        <v>0</v>
      </c>
      <c r="Y94" s="3">
        <f t="shared" si="55"/>
        <v>0</v>
      </c>
      <c r="Z94" s="3">
        <f t="shared" si="55"/>
        <v>0</v>
      </c>
      <c r="AA94" s="3">
        <f t="shared" si="55"/>
        <v>0</v>
      </c>
      <c r="AB94" s="3">
        <f t="shared" si="55"/>
        <v>0</v>
      </c>
      <c r="AC94" s="3">
        <f t="shared" si="55"/>
        <v>0</v>
      </c>
      <c r="AD94" s="3">
        <f t="shared" si="55"/>
        <v>0</v>
      </c>
      <c r="AE94" s="3">
        <f t="shared" si="55"/>
        <v>0</v>
      </c>
      <c r="AF94" s="3">
        <f t="shared" si="55"/>
        <v>0</v>
      </c>
      <c r="AG94" s="3">
        <f t="shared" si="55"/>
        <v>0</v>
      </c>
      <c r="AH94" s="3">
        <f t="shared" si="55"/>
        <v>0</v>
      </c>
      <c r="AI94" s="3">
        <f t="shared" si="55"/>
        <v>0</v>
      </c>
      <c r="AJ94" s="3">
        <f t="shared" si="55"/>
        <v>0</v>
      </c>
      <c r="AK94" s="3">
        <f t="shared" si="55"/>
        <v>0</v>
      </c>
      <c r="AL94" s="3">
        <f t="shared" si="55"/>
        <v>0</v>
      </c>
      <c r="AM94" s="3">
        <f t="shared" si="55"/>
        <v>0</v>
      </c>
      <c r="AN94" s="3">
        <f t="shared" si="55"/>
        <v>0</v>
      </c>
      <c r="AO94" s="3">
        <f t="shared" si="55"/>
        <v>0</v>
      </c>
      <c r="AP94" s="3">
        <f t="shared" si="56"/>
        <v>0</v>
      </c>
      <c r="AQ94" s="3">
        <f t="shared" si="57"/>
        <v>0</v>
      </c>
      <c r="AR94" s="3">
        <f t="shared" si="58"/>
        <v>0</v>
      </c>
    </row>
    <row r="95" spans="1:47">
      <c r="B95" t="s">
        <v>5</v>
      </c>
      <c r="F95" s="3"/>
      <c r="G95" s="3"/>
      <c r="H95" s="3"/>
      <c r="I95" s="3"/>
      <c r="J95" s="3"/>
      <c r="K95" s="3"/>
      <c r="L95" s="3">
        <f t="shared" si="55"/>
        <v>4.3125732405045802E-2</v>
      </c>
      <c r="M95" s="3">
        <f t="shared" si="55"/>
        <v>1.5610265440340054E-3</v>
      </c>
      <c r="N95" s="3">
        <f t="shared" si="55"/>
        <v>-3.4056363164710612E-3</v>
      </c>
      <c r="O95" s="3">
        <f t="shared" si="55"/>
        <v>5.0819930068628505E-3</v>
      </c>
      <c r="P95" s="3">
        <f t="shared" si="55"/>
        <v>6.5187884726511935E-3</v>
      </c>
      <c r="Q95" s="3">
        <f t="shared" si="55"/>
        <v>1.0992512527935761E-2</v>
      </c>
      <c r="R95" s="3">
        <f t="shared" si="55"/>
        <v>1.2538238954298508E-2</v>
      </c>
      <c r="S95" s="3">
        <f t="shared" si="55"/>
        <v>1.4936262611344953E-2</v>
      </c>
      <c r="T95" s="3">
        <f t="shared" si="55"/>
        <v>1.851779692364941E-2</v>
      </c>
      <c r="U95" s="3">
        <f t="shared" si="55"/>
        <v>7.4994953120564034E-3</v>
      </c>
      <c r="V95" s="3">
        <f t="shared" si="55"/>
        <v>7.8672951154339366E-3</v>
      </c>
      <c r="W95" s="3">
        <f t="shared" si="55"/>
        <v>7.3614811442226369E-3</v>
      </c>
      <c r="X95" s="3">
        <f t="shared" si="55"/>
        <v>4.9274681079674032E-3</v>
      </c>
      <c r="Y95" s="3">
        <f t="shared" si="55"/>
        <v>4.7876631798660085E-3</v>
      </c>
      <c r="Z95" s="3">
        <f t="shared" si="55"/>
        <v>4.2943504483408113E-3</v>
      </c>
      <c r="AA95" s="3">
        <f t="shared" si="55"/>
        <v>4.4365486668618281E-3</v>
      </c>
      <c r="AB95" s="3">
        <f t="shared" si="55"/>
        <v>4.945117348905681E-3</v>
      </c>
      <c r="AC95" s="3">
        <f t="shared" si="55"/>
        <v>1.1346837722268077E-3</v>
      </c>
      <c r="AD95" s="3">
        <f t="shared" si="55"/>
        <v>-1.3523495573098954E-3</v>
      </c>
      <c r="AE95" s="3">
        <f t="shared" si="55"/>
        <v>-1.1177366020294066E-3</v>
      </c>
      <c r="AF95" s="3">
        <f t="shared" si="55"/>
        <v>-9.6405062718973866E-4</v>
      </c>
      <c r="AG95" s="3">
        <f t="shared" si="55"/>
        <v>-3.4463604201739884E-4</v>
      </c>
      <c r="AH95" s="3">
        <f t="shared" si="55"/>
        <v>0</v>
      </c>
      <c r="AI95" s="3">
        <f t="shared" si="55"/>
        <v>0</v>
      </c>
      <c r="AJ95" s="3">
        <f t="shared" si="55"/>
        <v>0</v>
      </c>
      <c r="AK95" s="3">
        <f t="shared" si="55"/>
        <v>0</v>
      </c>
      <c r="AL95" s="3">
        <f t="shared" si="55"/>
        <v>0</v>
      </c>
      <c r="AM95" s="3">
        <f t="shared" si="55"/>
        <v>0</v>
      </c>
      <c r="AN95" s="3">
        <f t="shared" si="55"/>
        <v>0</v>
      </c>
      <c r="AO95" s="3">
        <f t="shared" si="55"/>
        <v>0</v>
      </c>
      <c r="AP95" s="3">
        <f t="shared" si="56"/>
        <v>0</v>
      </c>
      <c r="AQ95" s="3">
        <f t="shared" si="57"/>
        <v>0</v>
      </c>
      <c r="AR95" s="3">
        <f t="shared" si="58"/>
        <v>0</v>
      </c>
    </row>
    <row r="96" spans="1:47">
      <c r="B96" t="s">
        <v>6</v>
      </c>
      <c r="F96" s="3"/>
      <c r="G96" s="3"/>
      <c r="H96" s="3"/>
      <c r="I96" s="3"/>
      <c r="J96" s="3"/>
      <c r="K96" s="3"/>
      <c r="L96" s="3">
        <f t="shared" si="55"/>
        <v>5.8866491381828867E-2</v>
      </c>
      <c r="M96" s="3">
        <f t="shared" si="55"/>
        <v>2.4277792416009802E-3</v>
      </c>
      <c r="N96" s="3">
        <f t="shared" si="55"/>
        <v>-3.8745148265518781E-3</v>
      </c>
      <c r="O96" s="3">
        <f t="shared" si="55"/>
        <v>6.4270989720769389E-3</v>
      </c>
      <c r="P96" s="3">
        <f t="shared" si="55"/>
        <v>7.4098513087594853E-3</v>
      </c>
      <c r="Q96" s="3">
        <f t="shared" si="55"/>
        <v>1.1523732276484511E-2</v>
      </c>
      <c r="R96" s="3">
        <f t="shared" si="55"/>
        <v>1.4232025133176673E-2</v>
      </c>
      <c r="S96" s="3">
        <f t="shared" si="55"/>
        <v>1.5797304556938174E-2</v>
      </c>
      <c r="T96" s="3">
        <f t="shared" si="55"/>
        <v>1.6773175505005344E-2</v>
      </c>
      <c r="U96" s="3">
        <f t="shared" si="55"/>
        <v>7.5606658507747504E-3</v>
      </c>
      <c r="V96" s="3">
        <f t="shared" si="55"/>
        <v>5.9482380947351032E-3</v>
      </c>
      <c r="W96" s="3">
        <f t="shared" si="55"/>
        <v>5.5764244782670058E-3</v>
      </c>
      <c r="X96" s="3">
        <f t="shared" si="55"/>
        <v>0</v>
      </c>
      <c r="Y96" s="3">
        <f t="shared" si="55"/>
        <v>0</v>
      </c>
      <c r="Z96" s="3">
        <f t="shared" si="55"/>
        <v>0</v>
      </c>
      <c r="AA96" s="3">
        <f t="shared" si="55"/>
        <v>0</v>
      </c>
      <c r="AB96" s="3">
        <f t="shared" si="55"/>
        <v>0</v>
      </c>
      <c r="AC96" s="3">
        <f t="shared" si="55"/>
        <v>0</v>
      </c>
      <c r="AD96" s="3">
        <f t="shared" si="55"/>
        <v>0</v>
      </c>
      <c r="AE96" s="3">
        <f t="shared" si="55"/>
        <v>0</v>
      </c>
      <c r="AF96" s="3">
        <f t="shared" si="55"/>
        <v>0</v>
      </c>
      <c r="AG96" s="3">
        <f t="shared" si="55"/>
        <v>0</v>
      </c>
      <c r="AH96" s="3">
        <f t="shared" si="55"/>
        <v>0</v>
      </c>
      <c r="AI96" s="3">
        <f t="shared" si="55"/>
        <v>0</v>
      </c>
      <c r="AJ96" s="3">
        <f t="shared" si="55"/>
        <v>0</v>
      </c>
      <c r="AK96" s="3">
        <f t="shared" si="55"/>
        <v>0</v>
      </c>
      <c r="AL96" s="3">
        <f t="shared" si="55"/>
        <v>0</v>
      </c>
      <c r="AM96" s="3">
        <f t="shared" si="55"/>
        <v>0</v>
      </c>
      <c r="AN96" s="3">
        <f t="shared" si="55"/>
        <v>0</v>
      </c>
      <c r="AO96" s="3">
        <f t="shared" si="55"/>
        <v>0</v>
      </c>
      <c r="AP96" s="3">
        <f t="shared" si="56"/>
        <v>0</v>
      </c>
      <c r="AQ96" s="3">
        <f t="shared" si="57"/>
        <v>0</v>
      </c>
      <c r="AR96" s="3">
        <f t="shared" si="58"/>
        <v>0</v>
      </c>
    </row>
    <row r="97" spans="2:44">
      <c r="B97" t="s">
        <v>7</v>
      </c>
      <c r="F97" s="3"/>
      <c r="G97" s="3"/>
      <c r="H97" s="3"/>
      <c r="I97" s="3"/>
      <c r="J97" s="3"/>
      <c r="K97" s="3"/>
      <c r="L97" s="3">
        <f t="shared" si="55"/>
        <v>4.5500193892871632E-2</v>
      </c>
      <c r="M97" s="3">
        <f t="shared" si="55"/>
        <v>1.9726330988250051E-3</v>
      </c>
      <c r="N97" s="3">
        <f t="shared" si="55"/>
        <v>-5.2259582115031789E-3</v>
      </c>
      <c r="O97" s="3">
        <f t="shared" si="55"/>
        <v>7.3243145363464102E-3</v>
      </c>
      <c r="P97" s="3">
        <f t="shared" si="55"/>
        <v>8.1242649972605996E-3</v>
      </c>
      <c r="Q97" s="3">
        <f t="shared" si="55"/>
        <v>1.2625828123798533E-2</v>
      </c>
      <c r="R97" s="3">
        <f t="shared" si="55"/>
        <v>1.4377996876731025E-2</v>
      </c>
      <c r="S97" s="3">
        <f t="shared" si="55"/>
        <v>1.8806504481471586E-2</v>
      </c>
      <c r="T97" s="3">
        <f t="shared" si="55"/>
        <v>2.1115911520071196E-2</v>
      </c>
      <c r="U97" s="3">
        <f t="shared" si="55"/>
        <v>8.529943073459112E-3</v>
      </c>
      <c r="V97" s="3">
        <f t="shared" si="55"/>
        <v>7.1513093290891394E-3</v>
      </c>
      <c r="W97" s="3">
        <f t="shared" si="55"/>
        <v>5.0222140734752507E-3</v>
      </c>
      <c r="X97" s="3">
        <f t="shared" si="55"/>
        <v>5.6158082153288102E-3</v>
      </c>
      <c r="Y97" s="3">
        <f t="shared" si="55"/>
        <v>4.2410187364214647E-3</v>
      </c>
      <c r="Z97" s="3">
        <f t="shared" si="55"/>
        <v>3.0584748184852018E-3</v>
      </c>
      <c r="AA97" s="3">
        <f t="shared" si="55"/>
        <v>2.8924734287696374E-3</v>
      </c>
      <c r="AB97" s="3">
        <f t="shared" si="55"/>
        <v>2.8253803361906193E-3</v>
      </c>
      <c r="AC97" s="3">
        <f t="shared" si="55"/>
        <v>1.7324508400275995E-3</v>
      </c>
      <c r="AD97" s="3">
        <f t="shared" si="55"/>
        <v>-1.5476653782264815E-3</v>
      </c>
      <c r="AE97" s="3">
        <f t="shared" si="55"/>
        <v>-6.3970910060939801E-4</v>
      </c>
      <c r="AF97" s="3">
        <f t="shared" si="55"/>
        <v>0</v>
      </c>
      <c r="AG97" s="3">
        <f t="shared" si="55"/>
        <v>0</v>
      </c>
      <c r="AH97" s="3">
        <f t="shared" si="55"/>
        <v>-2.6261275499361858E-4</v>
      </c>
      <c r="AI97" s="3">
        <f t="shared" si="55"/>
        <v>-1.4516622394578071E-4</v>
      </c>
      <c r="AJ97" s="3">
        <f t="shared" si="55"/>
        <v>0</v>
      </c>
      <c r="AK97" s="3">
        <f t="shared" si="55"/>
        <v>0</v>
      </c>
      <c r="AL97" s="3">
        <f t="shared" si="55"/>
        <v>0</v>
      </c>
      <c r="AM97" s="3">
        <f t="shared" si="55"/>
        <v>2.7585587045226845E-3</v>
      </c>
      <c r="AN97" s="3">
        <f t="shared" si="55"/>
        <v>1.5474206206713692E-3</v>
      </c>
      <c r="AO97" s="3">
        <f t="shared" si="55"/>
        <v>0</v>
      </c>
      <c r="AP97" s="3">
        <f t="shared" si="56"/>
        <v>0</v>
      </c>
      <c r="AQ97" s="3">
        <f t="shared" si="57"/>
        <v>0</v>
      </c>
      <c r="AR97" s="3">
        <f t="shared" si="58"/>
        <v>0</v>
      </c>
    </row>
    <row r="98" spans="2:44">
      <c r="B98" t="s">
        <v>8</v>
      </c>
      <c r="F98" s="3"/>
      <c r="G98" s="3"/>
      <c r="H98" s="3"/>
      <c r="I98" s="3"/>
      <c r="J98" s="3"/>
      <c r="K98" s="3"/>
      <c r="L98" s="3">
        <f t="shared" si="55"/>
        <v>9.3213190184048944E-2</v>
      </c>
      <c r="M98" s="3">
        <f t="shared" si="55"/>
        <v>3.3141495290818224E-3</v>
      </c>
      <c r="N98" s="3">
        <f t="shared" si="55"/>
        <v>-1.9848754170828431E-2</v>
      </c>
      <c r="O98" s="3">
        <f t="shared" si="55"/>
        <v>2.9203198238243688E-2</v>
      </c>
      <c r="P98" s="3">
        <f t="shared" si="55"/>
        <v>3.8868031519036395E-2</v>
      </c>
      <c r="Q98" s="3">
        <f t="shared" si="55"/>
        <v>5.6892765796419331E-2</v>
      </c>
      <c r="R98" s="3">
        <f t="shared" si="55"/>
        <v>6.724743758139673E-2</v>
      </c>
      <c r="S98" s="3">
        <f t="shared" si="55"/>
        <v>8.0148012227747367E-2</v>
      </c>
      <c r="T98" s="3">
        <f t="shared" si="55"/>
        <v>9.3367478630421497E-2</v>
      </c>
      <c r="U98" s="3">
        <f t="shared" si="55"/>
        <v>3.6438801029463175E-2</v>
      </c>
      <c r="V98" s="3">
        <f t="shared" si="55"/>
        <v>3.3442687118422132E-2</v>
      </c>
      <c r="W98" s="3">
        <f t="shared" si="55"/>
        <v>2.9387826572845333E-2</v>
      </c>
      <c r="X98" s="3">
        <f t="shared" si="55"/>
        <v>2.6839045204126499E-2</v>
      </c>
      <c r="Y98" s="3">
        <f t="shared" si="55"/>
        <v>2.2685410880761481E-2</v>
      </c>
      <c r="Z98" s="3">
        <f t="shared" si="55"/>
        <v>2.2490820484921903E-2</v>
      </c>
      <c r="AA98" s="3">
        <f t="shared" si="55"/>
        <v>2.4283561454864211E-2</v>
      </c>
      <c r="AB98" s="3">
        <f t="shared" si="55"/>
        <v>2.4085094671374652E-2</v>
      </c>
      <c r="AC98" s="3">
        <f t="shared" si="55"/>
        <v>1.0329840018064695E-2</v>
      </c>
      <c r="AD98" s="3">
        <f t="shared" si="55"/>
        <v>-1.2199359858619196E-2</v>
      </c>
      <c r="AE98" s="3">
        <f t="shared" si="55"/>
        <v>-1.5290503705894465E-2</v>
      </c>
      <c r="AF98" s="3">
        <f t="shared" si="55"/>
        <v>-1.2709016450106803E-2</v>
      </c>
      <c r="AG98" s="3">
        <f t="shared" si="55"/>
        <v>-9.1947248016923666E-3</v>
      </c>
      <c r="AH98" s="3">
        <f t="shared" si="55"/>
        <v>-2.2793110983516662E-3</v>
      </c>
      <c r="AI98" s="3">
        <f t="shared" si="55"/>
        <v>-1.2624969144229281E-3</v>
      </c>
      <c r="AJ98" s="3">
        <f t="shared" si="55"/>
        <v>5.881901320808014E-3</v>
      </c>
      <c r="AK98" s="3">
        <f t="shared" si="55"/>
        <v>9.4459726239903841E-3</v>
      </c>
      <c r="AL98" s="3">
        <f t="shared" si="55"/>
        <v>1.3938896948831658E-2</v>
      </c>
      <c r="AM98" s="3">
        <f t="shared" si="55"/>
        <v>8.3316818775238666E-3</v>
      </c>
      <c r="AN98" s="3">
        <f t="shared" si="55"/>
        <v>9.2956933523715701E-3</v>
      </c>
      <c r="AO98" s="3">
        <f t="shared" si="55"/>
        <v>9.85698573774485E-3</v>
      </c>
      <c r="AP98" s="3">
        <f t="shared" si="56"/>
        <v>7.8151569713658109E-3</v>
      </c>
      <c r="AQ98" s="3">
        <f t="shared" si="57"/>
        <v>8.6233849749144387E-3</v>
      </c>
      <c r="AR98" s="3">
        <f t="shared" si="58"/>
        <v>1.2835224378149324E-2</v>
      </c>
    </row>
    <row r="99" spans="2:44">
      <c r="B99" t="s">
        <v>9</v>
      </c>
      <c r="F99" s="3"/>
      <c r="G99" s="3"/>
      <c r="H99" s="3"/>
      <c r="I99" s="3"/>
      <c r="J99" s="3"/>
      <c r="K99" s="3"/>
      <c r="L99" s="3">
        <f t="shared" si="55"/>
        <v>2.5145558985580907E-2</v>
      </c>
      <c r="M99" s="3">
        <f t="shared" si="55"/>
        <v>9.223955523547378E-4</v>
      </c>
      <c r="N99" s="3">
        <f t="shared" si="55"/>
        <v>-3.2761630396738184E-4</v>
      </c>
      <c r="O99" s="3">
        <f t="shared" si="55"/>
        <v>4.8737363644590914E-4</v>
      </c>
      <c r="P99" s="3">
        <f t="shared" si="55"/>
        <v>1.2560725790429217E-3</v>
      </c>
      <c r="Q99" s="3">
        <f t="shared" si="55"/>
        <v>1.9654383776732676E-3</v>
      </c>
      <c r="R99" s="3">
        <f t="shared" si="55"/>
        <v>2.4505090413997621E-3</v>
      </c>
      <c r="S99" s="3">
        <f t="shared" si="55"/>
        <v>1.7691369403962653E-3</v>
      </c>
      <c r="T99" s="3">
        <f t="shared" si="55"/>
        <v>4.4443673134173522E-3</v>
      </c>
      <c r="U99" s="3">
        <f t="shared" si="55"/>
        <v>2.0279296762761856E-3</v>
      </c>
      <c r="V99" s="3">
        <f t="shared" si="55"/>
        <v>2.8876534580075663E-3</v>
      </c>
      <c r="W99" s="3">
        <f t="shared" si="55"/>
        <v>2.715413067039929E-3</v>
      </c>
      <c r="X99" s="3">
        <f t="shared" si="55"/>
        <v>7.6083578302688082E-4</v>
      </c>
      <c r="Y99" s="3">
        <f t="shared" si="55"/>
        <v>6.5984600364799029E-4</v>
      </c>
      <c r="Z99" s="3">
        <f t="shared" si="55"/>
        <v>6.6858530644320346E-4</v>
      </c>
      <c r="AA99" s="3">
        <f t="shared" si="55"/>
        <v>1.5845184161107362E-3</v>
      </c>
      <c r="AB99" s="3">
        <f t="shared" si="55"/>
        <v>7.7489276270492624E-4</v>
      </c>
      <c r="AC99" s="3">
        <f t="shared" si="55"/>
        <v>0</v>
      </c>
      <c r="AD99" s="3">
        <f t="shared" si="55"/>
        <v>0</v>
      </c>
      <c r="AE99" s="3">
        <f t="shared" si="55"/>
        <v>0</v>
      </c>
      <c r="AF99" s="3">
        <f t="shared" si="55"/>
        <v>0</v>
      </c>
      <c r="AG99" s="3">
        <f t="shared" si="55"/>
        <v>0</v>
      </c>
      <c r="AH99" s="3">
        <f t="shared" si="55"/>
        <v>0</v>
      </c>
      <c r="AI99" s="3">
        <f t="shared" si="55"/>
        <v>0</v>
      </c>
      <c r="AJ99" s="3">
        <f t="shared" si="55"/>
        <v>0</v>
      </c>
      <c r="AK99" s="3">
        <f t="shared" si="55"/>
        <v>0</v>
      </c>
      <c r="AL99" s="3">
        <f t="shared" si="55"/>
        <v>0</v>
      </c>
      <c r="AM99" s="3">
        <f t="shared" si="55"/>
        <v>0</v>
      </c>
      <c r="AN99" s="3">
        <f t="shared" si="55"/>
        <v>0</v>
      </c>
      <c r="AO99" s="3">
        <f t="shared" si="55"/>
        <v>0</v>
      </c>
      <c r="AP99" s="3">
        <f t="shared" si="56"/>
        <v>0</v>
      </c>
      <c r="AQ99" s="3">
        <f t="shared" si="57"/>
        <v>0</v>
      </c>
      <c r="AR99" s="3">
        <f t="shared" si="58"/>
        <v>0</v>
      </c>
    </row>
    <row r="100" spans="2:44">
      <c r="B100" t="s">
        <v>10</v>
      </c>
      <c r="F100" s="3"/>
      <c r="G100" s="3"/>
      <c r="H100" s="3"/>
      <c r="I100" s="3"/>
      <c r="J100" s="3"/>
      <c r="K100" s="3"/>
      <c r="L100" s="3">
        <f t="shared" si="55"/>
        <v>2.0291306706731849E-2</v>
      </c>
      <c r="M100" s="3">
        <f t="shared" si="55"/>
        <v>8.2957229434632573E-4</v>
      </c>
      <c r="N100" s="3">
        <f t="shared" si="55"/>
        <v>-1.4064018893155117E-3</v>
      </c>
      <c r="O100" s="3">
        <f t="shared" si="55"/>
        <v>1.6755788584654763E-3</v>
      </c>
      <c r="P100" s="3">
        <f t="shared" si="55"/>
        <v>2.6957655400539071E-3</v>
      </c>
      <c r="Q100" s="3">
        <f t="shared" si="55"/>
        <v>4.2121399932191217E-3</v>
      </c>
      <c r="R100" s="3">
        <f t="shared" si="55"/>
        <v>5.2399476494215946E-3</v>
      </c>
      <c r="S100" s="3">
        <f t="shared" si="55"/>
        <v>7.544931257807086E-3</v>
      </c>
      <c r="T100" s="3">
        <f t="shared" si="55"/>
        <v>9.4227357209917262E-3</v>
      </c>
      <c r="U100" s="3">
        <f t="shared" si="55"/>
        <v>3.422652035528051E-3</v>
      </c>
      <c r="V100" s="3">
        <f t="shared" si="55"/>
        <v>4.0557353786117023E-3</v>
      </c>
      <c r="W100" s="3">
        <f t="shared" si="55"/>
        <v>4.5712623970570743E-3</v>
      </c>
      <c r="X100" s="3">
        <f t="shared" si="55"/>
        <v>1.9176942977843225E-3</v>
      </c>
      <c r="Y100" s="3">
        <f t="shared" si="55"/>
        <v>1.6612281910024507E-3</v>
      </c>
      <c r="Z100" s="3">
        <f t="shared" si="55"/>
        <v>1.6815474969449351E-3</v>
      </c>
      <c r="AA100" s="3">
        <f t="shared" si="55"/>
        <v>1.9905825791211029E-3</v>
      </c>
      <c r="AB100" s="3">
        <f t="shared" si="55"/>
        <v>1.9461596831700234E-3</v>
      </c>
      <c r="AC100" s="3">
        <f t="shared" si="55"/>
        <v>1.1943824269988745E-3</v>
      </c>
      <c r="AD100" s="3">
        <f t="shared" si="55"/>
        <v>-1.4234152936377642E-3</v>
      </c>
      <c r="AE100" s="3">
        <f t="shared" si="55"/>
        <v>-1.7648357911406176E-3</v>
      </c>
      <c r="AF100" s="3">
        <f t="shared" si="55"/>
        <v>-1.0154413621712433E-3</v>
      </c>
      <c r="AG100" s="3">
        <f t="shared" si="55"/>
        <v>-3.6302626122819426E-4</v>
      </c>
      <c r="AH100" s="3">
        <f t="shared" si="55"/>
        <v>-2.4210539810287646E-4</v>
      </c>
      <c r="AI100" s="3">
        <f t="shared" si="55"/>
        <v>-1.3382748878265627E-4</v>
      </c>
      <c r="AJ100" s="3">
        <f t="shared" si="55"/>
        <v>3.6329465979378917E-4</v>
      </c>
      <c r="AK100" s="3">
        <f t="shared" si="55"/>
        <v>5.8664747838599318E-4</v>
      </c>
      <c r="AL100" s="3">
        <f t="shared" si="55"/>
        <v>0</v>
      </c>
      <c r="AM100" s="3">
        <f t="shared" ref="L100:AO102" si="60">AM82/AL82-1</f>
        <v>0</v>
      </c>
      <c r="AN100" s="3">
        <f t="shared" si="60"/>
        <v>1.4291148419478539E-3</v>
      </c>
      <c r="AO100" s="3">
        <f t="shared" si="60"/>
        <v>0</v>
      </c>
      <c r="AP100" s="3">
        <f t="shared" si="56"/>
        <v>0</v>
      </c>
      <c r="AQ100" s="3">
        <f t="shared" si="57"/>
        <v>0</v>
      </c>
      <c r="AR100" s="3">
        <f t="shared" si="58"/>
        <v>0</v>
      </c>
    </row>
    <row r="101" spans="2:44">
      <c r="B101" t="s">
        <v>11</v>
      </c>
      <c r="F101" s="3"/>
      <c r="G101" s="3"/>
      <c r="H101" s="3"/>
      <c r="I101" s="3"/>
      <c r="J101" s="3"/>
      <c r="K101" s="3"/>
      <c r="L101" s="3">
        <f t="shared" si="60"/>
        <v>5.8056658246120607E-2</v>
      </c>
      <c r="M101" s="3">
        <f t="shared" si="60"/>
        <v>1.8341380794999473E-3</v>
      </c>
      <c r="N101" s="3">
        <f t="shared" si="60"/>
        <v>-1.4644260043086277E-3</v>
      </c>
      <c r="O101" s="3">
        <f t="shared" si="60"/>
        <v>2.1810122851269043E-3</v>
      </c>
      <c r="P101" s="3">
        <f t="shared" si="60"/>
        <v>2.8057324803245631E-3</v>
      </c>
      <c r="Q101" s="3">
        <f t="shared" si="60"/>
        <v>2.9223219024403502E-3</v>
      </c>
      <c r="R101" s="3">
        <f t="shared" si="60"/>
        <v>5.4601130313620683E-3</v>
      </c>
      <c r="S101" s="3">
        <f t="shared" si="60"/>
        <v>5.2401486324034074E-3</v>
      </c>
      <c r="T101" s="3">
        <f t="shared" si="60"/>
        <v>3.2796683601661325E-3</v>
      </c>
      <c r="U101" s="3">
        <f t="shared" si="60"/>
        <v>1.4982240087519916E-3</v>
      </c>
      <c r="V101" s="3">
        <f t="shared" si="60"/>
        <v>1.4230079261245976E-3</v>
      </c>
      <c r="W101" s="3">
        <f t="shared" si="60"/>
        <v>0</v>
      </c>
      <c r="X101" s="3">
        <f t="shared" si="60"/>
        <v>0</v>
      </c>
      <c r="Y101" s="3">
        <f t="shared" si="60"/>
        <v>0</v>
      </c>
      <c r="Z101" s="3">
        <f t="shared" si="60"/>
        <v>0</v>
      </c>
      <c r="AA101" s="3">
        <f t="shared" si="60"/>
        <v>0</v>
      </c>
      <c r="AB101" s="3">
        <f t="shared" si="60"/>
        <v>0</v>
      </c>
      <c r="AC101" s="3">
        <f t="shared" si="60"/>
        <v>0</v>
      </c>
      <c r="AD101" s="3">
        <f t="shared" si="60"/>
        <v>0</v>
      </c>
      <c r="AE101" s="3">
        <f t="shared" si="60"/>
        <v>0</v>
      </c>
      <c r="AF101" s="3">
        <f t="shared" si="60"/>
        <v>0</v>
      </c>
      <c r="AG101" s="3">
        <f t="shared" si="60"/>
        <v>0</v>
      </c>
      <c r="AH101" s="3">
        <f t="shared" si="60"/>
        <v>0</v>
      </c>
      <c r="AI101" s="3">
        <f t="shared" si="60"/>
        <v>0</v>
      </c>
      <c r="AJ101" s="3">
        <f t="shared" si="60"/>
        <v>0</v>
      </c>
      <c r="AK101" s="3">
        <f t="shared" si="60"/>
        <v>0</v>
      </c>
      <c r="AL101" s="3">
        <f t="shared" si="60"/>
        <v>0</v>
      </c>
      <c r="AM101" s="3">
        <f t="shared" si="60"/>
        <v>0</v>
      </c>
      <c r="AN101" s="3">
        <f t="shared" si="60"/>
        <v>0</v>
      </c>
      <c r="AO101" s="3">
        <f t="shared" si="60"/>
        <v>0</v>
      </c>
      <c r="AP101" s="3">
        <f t="shared" si="56"/>
        <v>0</v>
      </c>
      <c r="AQ101" s="3">
        <f t="shared" si="57"/>
        <v>0</v>
      </c>
      <c r="AR101" s="3">
        <f t="shared" si="58"/>
        <v>0</v>
      </c>
    </row>
    <row r="102" spans="2:44">
      <c r="B102" t="s">
        <v>12</v>
      </c>
      <c r="F102" s="3"/>
      <c r="G102" s="3"/>
      <c r="H102" s="3"/>
      <c r="I102" s="3"/>
      <c r="J102" s="3"/>
      <c r="K102" s="3"/>
      <c r="L102" s="3">
        <f t="shared" si="60"/>
        <v>1.9071752467324732E-2</v>
      </c>
      <c r="M102" s="3">
        <f t="shared" si="60"/>
        <v>7.5403325787104514E-4</v>
      </c>
      <c r="N102" s="3">
        <f t="shared" si="60"/>
        <v>-8.4376677314346171E-4</v>
      </c>
      <c r="O102" s="3">
        <f t="shared" si="60"/>
        <v>8.372438758292855E-4</v>
      </c>
      <c r="P102" s="3">
        <f t="shared" si="60"/>
        <v>1.0785066798524312E-3</v>
      </c>
      <c r="Q102" s="3">
        <f t="shared" si="60"/>
        <v>1.6878916412039757E-3</v>
      </c>
      <c r="R102" s="3">
        <f t="shared" si="60"/>
        <v>1.0525234032594533E-3</v>
      </c>
      <c r="S102" s="3">
        <f t="shared" si="60"/>
        <v>4.5655618369468964E-3</v>
      </c>
      <c r="T102" s="3">
        <f t="shared" si="60"/>
        <v>3.8125085862923402E-3</v>
      </c>
      <c r="U102" s="3">
        <f t="shared" si="60"/>
        <v>8.7035627556764084E-4</v>
      </c>
      <c r="V102" s="3">
        <f t="shared" si="60"/>
        <v>8.2717993063763373E-4</v>
      </c>
      <c r="W102" s="3">
        <f t="shared" si="60"/>
        <v>1.5588847499681258E-3</v>
      </c>
      <c r="X102" s="3">
        <f t="shared" si="60"/>
        <v>0</v>
      </c>
      <c r="Y102" s="3">
        <f t="shared" si="60"/>
        <v>0</v>
      </c>
      <c r="Z102" s="3">
        <f t="shared" si="60"/>
        <v>0</v>
      </c>
      <c r="AA102" s="3">
        <f t="shared" si="60"/>
        <v>0</v>
      </c>
      <c r="AB102" s="3">
        <f t="shared" si="60"/>
        <v>0</v>
      </c>
      <c r="AC102" s="3">
        <f t="shared" si="60"/>
        <v>0</v>
      </c>
      <c r="AD102" s="3">
        <f t="shared" si="60"/>
        <v>0</v>
      </c>
      <c r="AE102" s="3">
        <f t="shared" si="60"/>
        <v>0</v>
      </c>
      <c r="AF102" s="3">
        <f t="shared" si="60"/>
        <v>0</v>
      </c>
      <c r="AG102" s="3">
        <f t="shared" si="60"/>
        <v>0</v>
      </c>
      <c r="AH102" s="3">
        <f t="shared" si="60"/>
        <v>0</v>
      </c>
      <c r="AI102" s="3">
        <f t="shared" si="60"/>
        <v>0</v>
      </c>
      <c r="AJ102" s="3">
        <f t="shared" si="60"/>
        <v>0</v>
      </c>
      <c r="AK102" s="3">
        <f t="shared" si="60"/>
        <v>0</v>
      </c>
      <c r="AL102" s="3">
        <f t="shared" si="60"/>
        <v>0</v>
      </c>
      <c r="AM102" s="3">
        <f t="shared" si="60"/>
        <v>0</v>
      </c>
      <c r="AN102" s="3">
        <f t="shared" si="60"/>
        <v>0</v>
      </c>
      <c r="AO102" s="3">
        <f t="shared" si="60"/>
        <v>0</v>
      </c>
      <c r="AP102" s="3">
        <f t="shared" si="56"/>
        <v>0</v>
      </c>
      <c r="AQ102" s="3">
        <f t="shared" si="57"/>
        <v>0</v>
      </c>
      <c r="AR102" s="3">
        <f t="shared" si="58"/>
        <v>0</v>
      </c>
    </row>
    <row r="103" spans="2:44">
      <c r="B103" s="10" t="s">
        <v>14</v>
      </c>
      <c r="C103" s="10"/>
      <c r="D103" s="16"/>
      <c r="E103" s="10"/>
      <c r="J103" s="3"/>
      <c r="K103" s="3"/>
      <c r="L103" s="3">
        <f t="shared" ref="L103:AO103" si="61">L85/K85-1</f>
        <v>3.2956902512099484E-2</v>
      </c>
      <c r="M103" s="3">
        <f t="shared" si="61"/>
        <v>1.2271307452029756E-3</v>
      </c>
      <c r="N103" s="3">
        <f t="shared" si="61"/>
        <v>-2.1169916434540248E-3</v>
      </c>
      <c r="O103" s="3">
        <f t="shared" si="61"/>
        <v>3.014738722644239E-3</v>
      </c>
      <c r="P103" s="3">
        <f t="shared" si="61"/>
        <v>3.7849270844929617E-3</v>
      </c>
      <c r="Q103" s="3">
        <f t="shared" si="61"/>
        <v>5.7668847732059714E-3</v>
      </c>
      <c r="R103" s="3">
        <f t="shared" si="61"/>
        <v>6.726210166501323E-3</v>
      </c>
      <c r="S103" s="3">
        <f t="shared" si="61"/>
        <v>9.419496166484409E-3</v>
      </c>
      <c r="T103" s="3">
        <f t="shared" si="61"/>
        <v>1.0959201388888618E-2</v>
      </c>
      <c r="U103" s="3">
        <f t="shared" si="61"/>
        <v>4.4005581195663002E-3</v>
      </c>
      <c r="V103" s="3">
        <f t="shared" si="61"/>
        <v>4.1675571703356784E-3</v>
      </c>
      <c r="W103" s="3">
        <f t="shared" si="61"/>
        <v>3.7245929551983359E-3</v>
      </c>
      <c r="X103" s="3">
        <f t="shared" si="61"/>
        <v>2.8625954198473469E-3</v>
      </c>
      <c r="Y103" s="3">
        <f t="shared" si="61"/>
        <v>2.4315466751241299E-3</v>
      </c>
      <c r="Z103" s="3">
        <f t="shared" si="61"/>
        <v>2.3201856148493682E-3</v>
      </c>
      <c r="AA103" s="3">
        <f t="shared" si="61"/>
        <v>2.525252525252375E-3</v>
      </c>
      <c r="AB103" s="3">
        <f t="shared" si="61"/>
        <v>2.4139378673384559E-3</v>
      </c>
      <c r="AC103" s="3">
        <f t="shared" si="61"/>
        <v>1.1517118626320766E-3</v>
      </c>
      <c r="AD103" s="3">
        <f t="shared" si="61"/>
        <v>-1.2549675800042071E-3</v>
      </c>
      <c r="AE103" s="3">
        <f t="shared" si="61"/>
        <v>-1.361256544502476E-3</v>
      </c>
      <c r="AF103" s="3">
        <f t="shared" si="61"/>
        <v>-1.048547761350771E-3</v>
      </c>
      <c r="AG103" s="3">
        <f t="shared" si="61"/>
        <v>-6.2978902067811759E-4</v>
      </c>
      <c r="AH103" s="3">
        <f t="shared" si="61"/>
        <v>-2.1006196828066148E-4</v>
      </c>
      <c r="AI103" s="3">
        <f t="shared" si="61"/>
        <v>-1.0505305179120406E-4</v>
      </c>
      <c r="AJ103" s="3">
        <f t="shared" si="61"/>
        <v>4.2025635637732428E-4</v>
      </c>
      <c r="AK103" s="3">
        <f t="shared" si="61"/>
        <v>6.3011972274740202E-4</v>
      </c>
      <c r="AL103" s="3">
        <f t="shared" si="61"/>
        <v>9.4458438287148283E-4</v>
      </c>
      <c r="AM103" s="3">
        <f t="shared" si="61"/>
        <v>8.3883820908048357E-4</v>
      </c>
      <c r="AN103" s="3">
        <f t="shared" si="61"/>
        <v>9.4290204295433E-4</v>
      </c>
      <c r="AO103" s="3">
        <f t="shared" si="61"/>
        <v>8.4014991159353514E-4</v>
      </c>
      <c r="AP103" s="3">
        <f t="shared" si="56"/>
        <v>8.4014748397720496E-4</v>
      </c>
      <c r="AQ103" s="3">
        <f t="shared" si="57"/>
        <v>8.4014505840568354E-4</v>
      </c>
      <c r="AR103" s="3">
        <f t="shared" si="58"/>
        <v>8.4014263487719454E-4</v>
      </c>
    </row>
    <row r="104" spans="2:44">
      <c r="B104" s="10" t="s">
        <v>15</v>
      </c>
      <c r="C104" s="10"/>
      <c r="D104" s="16"/>
      <c r="E104" s="10"/>
      <c r="J104" s="3"/>
      <c r="K104" s="3"/>
      <c r="L104" s="3">
        <f t="shared" ref="L104:AO104" si="62">L86/K86-1</f>
        <v>6.0827848112367855E-2</v>
      </c>
      <c r="M104" s="3">
        <f t="shared" si="62"/>
        <v>2.4388799702177444E-3</v>
      </c>
      <c r="N104" s="3">
        <f t="shared" si="62"/>
        <v>-8.2303547715475434E-3</v>
      </c>
      <c r="O104" s="3">
        <f t="shared" si="62"/>
        <v>1.2128548456456612E-2</v>
      </c>
      <c r="P104" s="3">
        <f t="shared" si="62"/>
        <v>1.5178212966846516E-2</v>
      </c>
      <c r="Q104" s="3">
        <f t="shared" si="62"/>
        <v>2.3006093275188544E-2</v>
      </c>
      <c r="R104" s="3">
        <f t="shared" si="62"/>
        <v>2.7583244221757619E-2</v>
      </c>
      <c r="S104" s="3">
        <f t="shared" si="62"/>
        <v>3.3816644094438075E-2</v>
      </c>
      <c r="T104" s="3">
        <f t="shared" si="62"/>
        <v>3.940830798672601E-2</v>
      </c>
      <c r="U104" s="3">
        <f t="shared" si="62"/>
        <v>1.6218370405839844E-2</v>
      </c>
      <c r="V104" s="3">
        <f t="shared" si="62"/>
        <v>1.4458113330299227E-2</v>
      </c>
      <c r="W104" s="3">
        <f t="shared" si="62"/>
        <v>1.2432611210702715E-2</v>
      </c>
      <c r="X104" s="3">
        <f t="shared" si="62"/>
        <v>1.0350234719104456E-2</v>
      </c>
      <c r="Y104" s="3">
        <f t="shared" si="62"/>
        <v>8.6508940032958836E-3</v>
      </c>
      <c r="Z104" s="3">
        <f t="shared" si="62"/>
        <v>8.2129133213284522E-3</v>
      </c>
      <c r="AA104" s="3">
        <f t="shared" si="62"/>
        <v>8.8070100924839689E-3</v>
      </c>
      <c r="AB104" s="3">
        <f t="shared" si="62"/>
        <v>8.8281682051778443E-3</v>
      </c>
      <c r="AC104" s="3">
        <f t="shared" si="62"/>
        <v>4.0357474521892645E-3</v>
      </c>
      <c r="AD104" s="3">
        <f t="shared" si="62"/>
        <v>-4.596190564916669E-3</v>
      </c>
      <c r="AE104" s="3">
        <f t="shared" si="62"/>
        <v>-5.2196843460228237E-3</v>
      </c>
      <c r="AF104" s="3">
        <f t="shared" si="62"/>
        <v>-4.0900256716678296E-3</v>
      </c>
      <c r="AG104" s="3">
        <f t="shared" si="62"/>
        <v>-2.9334447727613622E-3</v>
      </c>
      <c r="AH104" s="3">
        <f t="shared" si="62"/>
        <v>-8.2584566676280335E-4</v>
      </c>
      <c r="AI104" s="3">
        <f t="shared" si="62"/>
        <v>-4.5676561269158977E-4</v>
      </c>
      <c r="AJ104" s="3">
        <f t="shared" si="62"/>
        <v>1.8605383959200417E-3</v>
      </c>
      <c r="AK104" s="3">
        <f t="shared" si="62"/>
        <v>2.9999036651486843E-3</v>
      </c>
      <c r="AL104" s="3">
        <f t="shared" si="62"/>
        <v>4.4552412067857539E-3</v>
      </c>
      <c r="AM104" s="3">
        <f t="shared" si="62"/>
        <v>3.7634376378596901E-3</v>
      </c>
      <c r="AN104" s="3">
        <f t="shared" si="62"/>
        <v>3.6154227328037969E-3</v>
      </c>
      <c r="AO104" s="3">
        <f t="shared" si="62"/>
        <v>3.2128560772721748E-3</v>
      </c>
      <c r="AP104" s="3">
        <f t="shared" si="56"/>
        <v>2.5641984527471351E-3</v>
      </c>
      <c r="AQ104" s="3">
        <f t="shared" si="57"/>
        <v>2.8442017338308201E-3</v>
      </c>
      <c r="AR104" s="3">
        <f t="shared" si="58"/>
        <v>4.2577646550303605E-3</v>
      </c>
    </row>
    <row r="105" spans="2:44">
      <c r="B105" s="10" t="s">
        <v>16</v>
      </c>
      <c r="C105" s="10"/>
      <c r="D105" s="16"/>
      <c r="E105" s="10"/>
      <c r="J105" s="3"/>
      <c r="K105" s="3"/>
      <c r="L105" s="3">
        <f t="shared" ref="L105:AO105" si="63">L87/K87-1</f>
        <v>5.1223298100377068E-2</v>
      </c>
      <c r="M105" s="3">
        <f t="shared" si="63"/>
        <v>2.1689318898572285E-3</v>
      </c>
      <c r="N105" s="3">
        <f t="shared" si="63"/>
        <v>-4.6429471787364784E-3</v>
      </c>
      <c r="O105" s="3">
        <f t="shared" si="63"/>
        <v>6.936958017987882E-3</v>
      </c>
      <c r="P105" s="3">
        <f t="shared" si="63"/>
        <v>7.8159860424977801E-3</v>
      </c>
      <c r="Q105" s="3">
        <f t="shared" si="63"/>
        <v>1.2150450837533189E-2</v>
      </c>
      <c r="R105" s="3">
        <f t="shared" si="63"/>
        <v>1.4315072509015314E-2</v>
      </c>
      <c r="S105" s="3">
        <f t="shared" si="63"/>
        <v>1.7509428110971559E-2</v>
      </c>
      <c r="T105" s="3">
        <f t="shared" si="63"/>
        <v>1.9247181553794901E-2</v>
      </c>
      <c r="U105" s="3">
        <f t="shared" si="63"/>
        <v>8.113864178232788E-3</v>
      </c>
      <c r="V105" s="3">
        <f t="shared" si="63"/>
        <v>6.6351537326956311E-3</v>
      </c>
      <c r="W105" s="3">
        <f t="shared" si="63"/>
        <v>5.2598256053510983E-3</v>
      </c>
      <c r="X105" s="3">
        <f t="shared" si="63"/>
        <v>3.2073347651342399E-3</v>
      </c>
      <c r="Y105" s="3">
        <f t="shared" si="63"/>
        <v>2.4279716311719213E-3</v>
      </c>
      <c r="Z105" s="3">
        <f t="shared" si="63"/>
        <v>1.7541353705408103E-3</v>
      </c>
      <c r="AA105" s="3">
        <f t="shared" si="63"/>
        <v>1.6610881590350957E-3</v>
      </c>
      <c r="AB105" s="3">
        <f t="shared" si="63"/>
        <v>1.6245526528424481E-3</v>
      </c>
      <c r="AC105" s="3">
        <f t="shared" si="63"/>
        <v>9.9732831330379135E-4</v>
      </c>
      <c r="AD105" s="3">
        <f t="shared" si="63"/>
        <v>-8.9160628345319459E-4</v>
      </c>
      <c r="AE105" s="3">
        <f t="shared" si="63"/>
        <v>-3.6829287017026147E-4</v>
      </c>
      <c r="AF105" s="3">
        <f t="shared" si="63"/>
        <v>0</v>
      </c>
      <c r="AG105" s="3">
        <f t="shared" si="63"/>
        <v>0</v>
      </c>
      <c r="AH105" s="3">
        <f t="shared" si="63"/>
        <v>-1.5115017837208367E-4</v>
      </c>
      <c r="AI105" s="3">
        <f t="shared" si="63"/>
        <v>-8.3542989269602685E-5</v>
      </c>
      <c r="AJ105" s="3">
        <f t="shared" si="63"/>
        <v>0</v>
      </c>
      <c r="AK105" s="3">
        <f t="shared" si="63"/>
        <v>0</v>
      </c>
      <c r="AL105" s="3">
        <f t="shared" si="63"/>
        <v>0</v>
      </c>
      <c r="AM105" s="3">
        <f t="shared" si="63"/>
        <v>1.5874494163934383E-3</v>
      </c>
      <c r="AN105" s="3">
        <f t="shared" si="63"/>
        <v>8.9152504580769509E-4</v>
      </c>
      <c r="AO105" s="3">
        <f t="shared" si="63"/>
        <v>0</v>
      </c>
      <c r="AP105" s="3">
        <f t="shared" si="56"/>
        <v>0</v>
      </c>
      <c r="AQ105" s="3">
        <f t="shared" si="57"/>
        <v>0</v>
      </c>
      <c r="AR105" s="3">
        <f t="shared" si="58"/>
        <v>0</v>
      </c>
    </row>
    <row r="106" spans="2:44">
      <c r="B106" s="10" t="s">
        <v>17</v>
      </c>
      <c r="C106" s="10"/>
      <c r="D106" s="16"/>
      <c r="E106" s="10"/>
      <c r="J106" s="3"/>
      <c r="K106" s="3"/>
      <c r="L106" s="3">
        <f t="shared" ref="L106:AO106" si="64">L88/K88-1</f>
        <v>5.4857262426146303E-2</v>
      </c>
      <c r="M106" s="3">
        <f t="shared" si="64"/>
        <v>2.1460896392881956E-3</v>
      </c>
      <c r="N106" s="3">
        <f t="shared" si="64"/>
        <v>-6.6221065575770011E-3</v>
      </c>
      <c r="O106" s="3">
        <f t="shared" si="64"/>
        <v>9.7720784743475786E-3</v>
      </c>
      <c r="P106" s="3">
        <f t="shared" si="64"/>
        <v>1.2295826550755562E-2</v>
      </c>
      <c r="Q106" s="3">
        <f t="shared" si="64"/>
        <v>1.9030059323198012E-2</v>
      </c>
      <c r="R106" s="3">
        <f t="shared" si="64"/>
        <v>2.2643199269837488E-2</v>
      </c>
      <c r="S106" s="3">
        <f t="shared" si="64"/>
        <v>2.7678506482808229E-2</v>
      </c>
      <c r="T106" s="3">
        <f t="shared" si="64"/>
        <v>3.2700873856426949E-2</v>
      </c>
      <c r="U106" s="3">
        <f t="shared" si="64"/>
        <v>1.3457399150000438E-2</v>
      </c>
      <c r="V106" s="3">
        <f t="shared" si="64"/>
        <v>1.238329487656209E-2</v>
      </c>
      <c r="W106" s="3">
        <f t="shared" si="64"/>
        <v>1.0843318465967533E-2</v>
      </c>
      <c r="X106" s="3">
        <f t="shared" si="64"/>
        <v>8.6565929327908631E-3</v>
      </c>
      <c r="Y106" s="3">
        <f t="shared" si="64"/>
        <v>7.4487882105127579E-3</v>
      </c>
      <c r="Z106" s="3">
        <f t="shared" si="64"/>
        <v>6.9968108608451374E-3</v>
      </c>
      <c r="AA106" s="3">
        <f t="shared" si="64"/>
        <v>7.4543036336018886E-3</v>
      </c>
      <c r="AB106" s="3">
        <f t="shared" si="64"/>
        <v>7.6299207881995734E-3</v>
      </c>
      <c r="AC106" s="3">
        <f t="shared" si="64"/>
        <v>3.1429108742115908E-3</v>
      </c>
      <c r="AD106" s="3">
        <f t="shared" si="64"/>
        <v>-3.5998588124873665E-3</v>
      </c>
      <c r="AE106" s="3">
        <f t="shared" si="64"/>
        <v>-3.9569469592967144E-3</v>
      </c>
      <c r="AF106" s="3">
        <f t="shared" si="64"/>
        <v>-3.1249872308833915E-3</v>
      </c>
      <c r="AG106" s="3">
        <f t="shared" si="64"/>
        <v>-2.1325057067659303E-3</v>
      </c>
      <c r="AH106" s="3">
        <f t="shared" si="64"/>
        <v>-5.6988346821906788E-4</v>
      </c>
      <c r="AI106" s="3">
        <f t="shared" si="64"/>
        <v>-3.1511517978921599E-4</v>
      </c>
      <c r="AJ106" s="3">
        <f t="shared" si="64"/>
        <v>1.2833733567116923E-3</v>
      </c>
      <c r="AK106" s="3">
        <f t="shared" si="64"/>
        <v>2.0704843717480603E-3</v>
      </c>
      <c r="AL106" s="3">
        <f t="shared" si="64"/>
        <v>3.0777865032287632E-3</v>
      </c>
      <c r="AM106" s="3">
        <f t="shared" si="64"/>
        <v>2.6034423750569413E-3</v>
      </c>
      <c r="AN106" s="3">
        <f t="shared" si="64"/>
        <v>2.5039434178346642E-3</v>
      </c>
      <c r="AO106" s="3">
        <f t="shared" si="64"/>
        <v>2.227603721229876E-3</v>
      </c>
      <c r="AP106" s="3">
        <f t="shared" si="56"/>
        <v>1.7796107725982502E-3</v>
      </c>
      <c r="AQ106" s="3">
        <f t="shared" si="57"/>
        <v>1.9754852561781888E-3</v>
      </c>
      <c r="AR106" s="3">
        <f t="shared" si="58"/>
        <v>2.9598617072974509E-3</v>
      </c>
    </row>
    <row r="107" spans="2:44">
      <c r="B107" s="10"/>
      <c r="C107" s="10"/>
      <c r="D107" s="10"/>
      <c r="E107" s="10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DDC8B-F9FE-4EED-9CE5-6344D058F063}">
  <dimension ref="A2:AL103"/>
  <sheetViews>
    <sheetView zoomScale="55" zoomScaleNormal="55" workbookViewId="0"/>
  </sheetViews>
  <sheetFormatPr defaultRowHeight="14.45"/>
  <cols>
    <col min="1" max="1" width="16.140625" bestFit="1" customWidth="1"/>
    <col min="2" max="2" width="31.140625" bestFit="1" customWidth="1"/>
    <col min="3" max="3" width="27.42578125" customWidth="1"/>
    <col min="4" max="4" width="9.5703125" bestFit="1" customWidth="1"/>
    <col min="9" max="9" width="14.28515625" customWidth="1"/>
    <col min="10" max="10" width="52.7109375" bestFit="1" customWidth="1"/>
  </cols>
  <sheetData>
    <row r="2" spans="1:11">
      <c r="A2" t="s">
        <v>32</v>
      </c>
      <c r="B2" s="2" t="s">
        <v>33</v>
      </c>
      <c r="C2" s="31" t="s">
        <v>34</v>
      </c>
      <c r="D2" s="31"/>
      <c r="E2" s="31"/>
      <c r="F2" s="31"/>
      <c r="G2" s="2"/>
      <c r="H2" s="2"/>
      <c r="I2" s="2"/>
      <c r="J2" s="2"/>
    </row>
    <row r="3" spans="1:11">
      <c r="A3" t="s">
        <v>35</v>
      </c>
      <c r="B3" s="2" t="s">
        <v>36</v>
      </c>
      <c r="C3" s="2">
        <v>2021</v>
      </c>
      <c r="D3" s="2">
        <v>2022</v>
      </c>
      <c r="E3" s="2" t="s">
        <v>37</v>
      </c>
      <c r="F3" s="2" t="s">
        <v>38</v>
      </c>
      <c r="G3" s="2" t="s">
        <v>39</v>
      </c>
      <c r="H3" s="2" t="s">
        <v>37</v>
      </c>
      <c r="I3" s="2" t="s">
        <v>38</v>
      </c>
      <c r="J3" s="2" t="s">
        <v>40</v>
      </c>
      <c r="K3" s="2" t="s">
        <v>41</v>
      </c>
    </row>
    <row r="4" spans="1:11">
      <c r="A4" t="s">
        <v>42</v>
      </c>
      <c r="B4" t="s">
        <v>43</v>
      </c>
      <c r="C4" s="30">
        <v>4936</v>
      </c>
      <c r="D4" s="30">
        <v>5064</v>
      </c>
      <c r="E4" s="30">
        <v>4317</v>
      </c>
      <c r="F4" s="30">
        <v>747</v>
      </c>
      <c r="G4" s="3">
        <f>E4/SUM($E4:$F4)</f>
        <v>0.85248815165876779</v>
      </c>
      <c r="H4" s="4">
        <f>G4*D4</f>
        <v>4317</v>
      </c>
      <c r="I4" s="4">
        <f>D4-H4</f>
        <v>747</v>
      </c>
      <c r="K4" t="s">
        <v>44</v>
      </c>
    </row>
    <row r="5" spans="1:11">
      <c r="B5" t="s">
        <v>45</v>
      </c>
      <c r="C5" s="30">
        <v>3091</v>
      </c>
      <c r="D5" s="30">
        <v>3146</v>
      </c>
      <c r="E5" s="30">
        <v>3045</v>
      </c>
      <c r="F5" s="30">
        <v>101</v>
      </c>
      <c r="G5" s="3">
        <f t="shared" ref="G5:G22" si="0">E5/SUM($E5:$F5)</f>
        <v>0.96789574062301331</v>
      </c>
      <c r="H5" s="4">
        <f t="shared" ref="H5:H26" si="1">G5*D5</f>
        <v>3045</v>
      </c>
      <c r="I5" s="4">
        <f t="shared" ref="I5:I26" si="2">D5-H5</f>
        <v>101</v>
      </c>
      <c r="K5" t="s">
        <v>46</v>
      </c>
    </row>
    <row r="6" spans="1:11">
      <c r="B6" t="s">
        <v>47</v>
      </c>
      <c r="C6" s="30">
        <v>2267</v>
      </c>
      <c r="D6" s="30">
        <v>2266</v>
      </c>
      <c r="E6" s="30">
        <v>1927</v>
      </c>
      <c r="F6" s="30">
        <v>339</v>
      </c>
      <c r="G6" s="3">
        <f t="shared" si="0"/>
        <v>0.85039717563989403</v>
      </c>
      <c r="H6" s="4">
        <f t="shared" si="1"/>
        <v>1926.9999999999998</v>
      </c>
      <c r="I6" s="4">
        <f t="shared" si="2"/>
        <v>339.00000000000023</v>
      </c>
      <c r="K6" t="s">
        <v>3</v>
      </c>
    </row>
    <row r="7" spans="1:11">
      <c r="B7" t="s">
        <v>48</v>
      </c>
      <c r="C7" s="30">
        <v>241</v>
      </c>
      <c r="D7" s="30">
        <v>243</v>
      </c>
      <c r="E7" s="30">
        <v>225</v>
      </c>
      <c r="F7" s="30">
        <v>18</v>
      </c>
      <c r="G7" s="3">
        <f t="shared" si="0"/>
        <v>0.92592592592592593</v>
      </c>
      <c r="H7" s="4">
        <f t="shared" si="1"/>
        <v>225</v>
      </c>
      <c r="I7" s="4">
        <f t="shared" si="2"/>
        <v>18</v>
      </c>
      <c r="K7" t="s">
        <v>4</v>
      </c>
    </row>
    <row r="8" spans="1:11">
      <c r="B8" t="s">
        <v>49</v>
      </c>
      <c r="C8" s="30"/>
      <c r="D8" s="30"/>
      <c r="E8" s="30"/>
      <c r="F8" s="30"/>
      <c r="G8" s="3">
        <f>G16</f>
        <v>0.81885856079404462</v>
      </c>
      <c r="H8" s="4">
        <f t="shared" si="1"/>
        <v>0</v>
      </c>
      <c r="I8" s="4">
        <f t="shared" si="2"/>
        <v>0</v>
      </c>
      <c r="J8" t="s">
        <v>50</v>
      </c>
      <c r="K8" t="s">
        <v>10</v>
      </c>
    </row>
    <row r="9" spans="1:11">
      <c r="B9" t="s">
        <v>51</v>
      </c>
      <c r="C9" s="30">
        <v>187</v>
      </c>
      <c r="D9" s="30">
        <v>189</v>
      </c>
      <c r="E9" s="30">
        <v>165</v>
      </c>
      <c r="F9" s="30">
        <v>24</v>
      </c>
      <c r="G9" s="3">
        <f t="shared" si="0"/>
        <v>0.87301587301587302</v>
      </c>
      <c r="H9" s="4">
        <f t="shared" si="1"/>
        <v>165</v>
      </c>
      <c r="I9" s="4">
        <f t="shared" si="2"/>
        <v>24</v>
      </c>
      <c r="K9" t="s">
        <v>5</v>
      </c>
    </row>
    <row r="10" spans="1:11">
      <c r="B10" t="s">
        <v>52</v>
      </c>
      <c r="C10" s="30">
        <v>292</v>
      </c>
      <c r="D10" s="30">
        <v>294</v>
      </c>
      <c r="E10" s="30">
        <v>289</v>
      </c>
      <c r="F10" s="30">
        <v>5</v>
      </c>
      <c r="G10" s="3">
        <f t="shared" si="0"/>
        <v>0.98299319727891155</v>
      </c>
      <c r="H10" s="4">
        <f t="shared" si="1"/>
        <v>289</v>
      </c>
      <c r="I10" s="4">
        <f t="shared" si="2"/>
        <v>5</v>
      </c>
      <c r="K10" t="s">
        <v>4</v>
      </c>
    </row>
    <row r="11" spans="1:11">
      <c r="B11" t="s">
        <v>53</v>
      </c>
      <c r="C11" s="30">
        <v>171</v>
      </c>
      <c r="D11" s="30">
        <v>2726</v>
      </c>
      <c r="E11" s="30">
        <v>2291</v>
      </c>
      <c r="F11" s="30">
        <v>435</v>
      </c>
      <c r="G11" s="3">
        <f>G18</f>
        <v>0.86278109224414867</v>
      </c>
      <c r="H11" s="4">
        <f t="shared" si="1"/>
        <v>2351.9412574575495</v>
      </c>
      <c r="I11" s="4">
        <f t="shared" si="2"/>
        <v>374.05874254245055</v>
      </c>
      <c r="J11" t="s">
        <v>54</v>
      </c>
      <c r="K11" t="s">
        <v>3</v>
      </c>
    </row>
    <row r="12" spans="1:11">
      <c r="B12" t="s">
        <v>55</v>
      </c>
      <c r="C12" s="30"/>
      <c r="D12" s="30">
        <v>83</v>
      </c>
      <c r="E12" s="30">
        <v>78</v>
      </c>
      <c r="F12" s="30">
        <v>5</v>
      </c>
      <c r="G12" s="3">
        <f>G10</f>
        <v>0.98299319727891155</v>
      </c>
      <c r="H12" s="4">
        <f t="shared" si="1"/>
        <v>81.588435374149654</v>
      </c>
      <c r="I12" s="4">
        <f t="shared" si="2"/>
        <v>1.411564625850346</v>
      </c>
      <c r="J12" t="s">
        <v>56</v>
      </c>
      <c r="K12" t="s">
        <v>4</v>
      </c>
    </row>
    <row r="13" spans="1:11">
      <c r="B13" t="s">
        <v>57</v>
      </c>
      <c r="C13" s="30">
        <v>7</v>
      </c>
      <c r="D13" s="30">
        <v>250</v>
      </c>
      <c r="E13" s="30">
        <v>201</v>
      </c>
      <c r="F13" s="30">
        <v>49</v>
      </c>
      <c r="G13" s="3">
        <f>G10</f>
        <v>0.98299319727891155</v>
      </c>
      <c r="H13" s="4">
        <f t="shared" si="1"/>
        <v>245.74829931972789</v>
      </c>
      <c r="I13" s="4">
        <f t="shared" si="2"/>
        <v>4.2517006802721085</v>
      </c>
      <c r="J13" t="s">
        <v>56</v>
      </c>
      <c r="K13" t="s">
        <v>12</v>
      </c>
    </row>
    <row r="14" spans="1:11">
      <c r="B14" t="s">
        <v>58</v>
      </c>
      <c r="C14" s="30">
        <v>8</v>
      </c>
      <c r="D14" s="30">
        <v>445</v>
      </c>
      <c r="E14" s="30">
        <v>334</v>
      </c>
      <c r="F14" s="30">
        <v>111</v>
      </c>
      <c r="G14" s="3">
        <f>G16</f>
        <v>0.81885856079404462</v>
      </c>
      <c r="H14" s="4">
        <f t="shared" si="1"/>
        <v>364.39205955334984</v>
      </c>
      <c r="I14" s="4">
        <f t="shared" si="2"/>
        <v>80.607940446650161</v>
      </c>
      <c r="J14" t="s">
        <v>50</v>
      </c>
      <c r="K14" t="s">
        <v>10</v>
      </c>
    </row>
    <row r="15" spans="1:11">
      <c r="B15" t="s">
        <v>59</v>
      </c>
      <c r="C15" s="30"/>
      <c r="D15" s="30">
        <v>13</v>
      </c>
      <c r="E15" s="30"/>
      <c r="F15" s="30">
        <v>13</v>
      </c>
      <c r="G15" s="3">
        <f>G21</f>
        <v>0.97983310152990266</v>
      </c>
      <c r="H15" s="4">
        <f t="shared" si="1"/>
        <v>12.737830319888735</v>
      </c>
      <c r="I15" s="4">
        <f t="shared" si="2"/>
        <v>0.26216968011126518</v>
      </c>
      <c r="J15" t="s">
        <v>60</v>
      </c>
      <c r="K15" t="s">
        <v>46</v>
      </c>
    </row>
    <row r="16" spans="1:11">
      <c r="B16" t="s">
        <v>61</v>
      </c>
      <c r="C16" s="30">
        <v>402</v>
      </c>
      <c r="D16" s="30">
        <v>403</v>
      </c>
      <c r="E16" s="30">
        <v>330</v>
      </c>
      <c r="F16" s="30">
        <v>73</v>
      </c>
      <c r="G16" s="3">
        <f t="shared" si="0"/>
        <v>0.81885856079404462</v>
      </c>
      <c r="H16" s="4">
        <f t="shared" si="1"/>
        <v>330</v>
      </c>
      <c r="I16" s="4">
        <f t="shared" si="2"/>
        <v>73</v>
      </c>
      <c r="K16" t="s">
        <v>10</v>
      </c>
    </row>
    <row r="17" spans="1:38">
      <c r="B17" t="s">
        <v>62</v>
      </c>
      <c r="C17" s="30">
        <v>189</v>
      </c>
      <c r="D17" s="30">
        <v>189</v>
      </c>
      <c r="E17" s="30">
        <v>159</v>
      </c>
      <c r="F17" s="30">
        <v>30</v>
      </c>
      <c r="G17" s="3">
        <f t="shared" si="0"/>
        <v>0.84126984126984128</v>
      </c>
      <c r="H17" s="4">
        <f t="shared" si="1"/>
        <v>159</v>
      </c>
      <c r="I17" s="4">
        <f t="shared" si="2"/>
        <v>30</v>
      </c>
      <c r="K17" t="s">
        <v>5</v>
      </c>
    </row>
    <row r="18" spans="1:38">
      <c r="B18" t="s">
        <v>63</v>
      </c>
      <c r="C18" s="30">
        <v>2177</v>
      </c>
      <c r="D18" s="30">
        <v>2179</v>
      </c>
      <c r="E18" s="30">
        <v>1880</v>
      </c>
      <c r="F18" s="30">
        <v>299</v>
      </c>
      <c r="G18" s="3">
        <f t="shared" si="0"/>
        <v>0.86278109224414867</v>
      </c>
      <c r="H18" s="4">
        <f t="shared" si="1"/>
        <v>1880</v>
      </c>
      <c r="I18" s="4">
        <f t="shared" si="2"/>
        <v>299</v>
      </c>
      <c r="K18" t="s">
        <v>3</v>
      </c>
    </row>
    <row r="19" spans="1:38">
      <c r="B19" t="s">
        <v>64</v>
      </c>
      <c r="C19" s="30">
        <v>222</v>
      </c>
      <c r="D19" s="30">
        <v>222</v>
      </c>
      <c r="E19" s="30">
        <v>206</v>
      </c>
      <c r="F19" s="30">
        <v>16</v>
      </c>
      <c r="G19" s="3">
        <f t="shared" si="0"/>
        <v>0.92792792792792789</v>
      </c>
      <c r="H19" s="4">
        <f t="shared" si="1"/>
        <v>206</v>
      </c>
      <c r="I19" s="4">
        <f t="shared" si="2"/>
        <v>16</v>
      </c>
      <c r="K19" t="s">
        <v>4</v>
      </c>
    </row>
    <row r="20" spans="1:38">
      <c r="B20" t="s">
        <v>65</v>
      </c>
      <c r="C20" s="30">
        <v>25</v>
      </c>
      <c r="D20" s="30">
        <v>25</v>
      </c>
      <c r="E20" s="30">
        <v>24</v>
      </c>
      <c r="F20" s="30">
        <v>1</v>
      </c>
      <c r="G20" s="3">
        <f t="shared" si="0"/>
        <v>0.96</v>
      </c>
      <c r="H20" s="4">
        <f t="shared" si="1"/>
        <v>24</v>
      </c>
      <c r="I20" s="4">
        <f t="shared" si="2"/>
        <v>1</v>
      </c>
      <c r="K20" t="s">
        <v>4</v>
      </c>
    </row>
    <row r="21" spans="1:38">
      <c r="B21" t="s">
        <v>66</v>
      </c>
      <c r="C21" s="30">
        <v>2830</v>
      </c>
      <c r="D21" s="30">
        <v>2876</v>
      </c>
      <c r="E21" s="30">
        <v>2818</v>
      </c>
      <c r="F21" s="30">
        <v>58</v>
      </c>
      <c r="G21" s="3">
        <f t="shared" si="0"/>
        <v>0.97983310152990266</v>
      </c>
      <c r="H21" s="4">
        <f t="shared" si="1"/>
        <v>2818</v>
      </c>
      <c r="I21" s="4">
        <f t="shared" si="2"/>
        <v>58</v>
      </c>
      <c r="K21" t="s">
        <v>46</v>
      </c>
    </row>
    <row r="22" spans="1:38">
      <c r="B22" t="s">
        <v>67</v>
      </c>
      <c r="C22" s="30">
        <v>14992</v>
      </c>
      <c r="D22" s="30">
        <v>15251</v>
      </c>
      <c r="E22" s="30">
        <v>10091</v>
      </c>
      <c r="F22" s="30">
        <v>5160</v>
      </c>
      <c r="G22" s="3">
        <f t="shared" si="0"/>
        <v>0.6616615303914497</v>
      </c>
      <c r="H22" s="4">
        <f t="shared" si="1"/>
        <v>10091</v>
      </c>
      <c r="I22" s="4">
        <f t="shared" si="2"/>
        <v>5160</v>
      </c>
      <c r="K22" t="s">
        <v>68</v>
      </c>
    </row>
    <row r="23" spans="1:38">
      <c r="B23" t="s">
        <v>69</v>
      </c>
      <c r="C23" s="29">
        <v>5074</v>
      </c>
      <c r="D23" s="5">
        <v>5074</v>
      </c>
      <c r="E23" s="5"/>
      <c r="F23" s="5"/>
      <c r="G23" s="6">
        <f>AVERAGE(G5,G6,G7,G9,G10)</f>
        <v>0.92004558249672352</v>
      </c>
      <c r="H23" s="4">
        <f t="shared" si="1"/>
        <v>4668.3112855883755</v>
      </c>
      <c r="I23" s="4">
        <f t="shared" si="2"/>
        <v>405.68871441162446</v>
      </c>
      <c r="J23" t="s">
        <v>70</v>
      </c>
      <c r="K23" t="s">
        <v>71</v>
      </c>
    </row>
    <row r="24" spans="1:38">
      <c r="B24" t="s">
        <v>17</v>
      </c>
      <c r="C24" s="29">
        <v>5438</v>
      </c>
      <c r="D24" s="5">
        <v>5438</v>
      </c>
      <c r="E24" s="5"/>
      <c r="F24" s="5"/>
      <c r="G24" s="6">
        <f>G25</f>
        <v>0.6616615303914497</v>
      </c>
      <c r="H24" s="4">
        <f t="shared" si="1"/>
        <v>3598.1154022687033</v>
      </c>
      <c r="I24" s="4">
        <f t="shared" si="2"/>
        <v>1839.8845977312967</v>
      </c>
      <c r="J24" t="s">
        <v>72</v>
      </c>
      <c r="K24" t="s">
        <v>73</v>
      </c>
    </row>
    <row r="25" spans="1:38">
      <c r="B25" t="s">
        <v>74</v>
      </c>
      <c r="C25" s="29">
        <v>14775</v>
      </c>
      <c r="D25" s="5">
        <v>14775</v>
      </c>
      <c r="E25" s="5"/>
      <c r="F25" s="5"/>
      <c r="G25" s="6">
        <f>G$22</f>
        <v>0.6616615303914497</v>
      </c>
      <c r="H25" s="4">
        <f t="shared" si="1"/>
        <v>9776.0491115336699</v>
      </c>
      <c r="I25" s="4">
        <f t="shared" si="2"/>
        <v>4998.9508884663301</v>
      </c>
      <c r="J25" t="s">
        <v>72</v>
      </c>
      <c r="K25" t="s">
        <v>68</v>
      </c>
    </row>
    <row r="26" spans="1:38">
      <c r="B26" t="s">
        <v>75</v>
      </c>
      <c r="C26" s="29">
        <v>14775</v>
      </c>
      <c r="D26" s="5">
        <v>14775</v>
      </c>
      <c r="G26" s="6">
        <f>G$22</f>
        <v>0.6616615303914497</v>
      </c>
      <c r="H26" s="4">
        <f t="shared" si="1"/>
        <v>9776.0491115336699</v>
      </c>
      <c r="I26" s="4">
        <f t="shared" si="2"/>
        <v>4998.9508884663301</v>
      </c>
      <c r="J26" t="s">
        <v>72</v>
      </c>
      <c r="K26" t="s">
        <v>68</v>
      </c>
    </row>
    <row r="27" spans="1:38">
      <c r="D27" s="5"/>
      <c r="G27" s="6"/>
      <c r="H27" s="4"/>
      <c r="I27" s="4"/>
    </row>
    <row r="28" spans="1:38">
      <c r="A28" t="s">
        <v>76</v>
      </c>
      <c r="B28" s="2" t="s">
        <v>77</v>
      </c>
    </row>
    <row r="29" spans="1:38">
      <c r="B29" s="2" t="s">
        <v>78</v>
      </c>
      <c r="C29" s="2" t="s">
        <v>36</v>
      </c>
      <c r="D29" s="2"/>
      <c r="E29" s="2"/>
      <c r="F29" s="2">
        <v>2022</v>
      </c>
      <c r="G29" s="2">
        <v>2023</v>
      </c>
      <c r="H29" s="2">
        <v>2024</v>
      </c>
      <c r="I29" s="2">
        <v>2025</v>
      </c>
      <c r="J29" s="2">
        <v>2026</v>
      </c>
      <c r="K29" s="2">
        <v>2027</v>
      </c>
      <c r="L29" s="2">
        <v>2028</v>
      </c>
      <c r="M29" s="2">
        <v>2029</v>
      </c>
      <c r="N29" s="2">
        <v>2030</v>
      </c>
      <c r="O29" s="2">
        <v>2031</v>
      </c>
      <c r="P29" s="2">
        <v>2032</v>
      </c>
      <c r="Q29" s="2">
        <v>2033</v>
      </c>
      <c r="R29" s="2">
        <v>2034</v>
      </c>
      <c r="S29" s="2">
        <v>2035</v>
      </c>
      <c r="T29" s="2">
        <v>2036</v>
      </c>
      <c r="U29" s="2">
        <v>2037</v>
      </c>
      <c r="V29" s="2">
        <v>2038</v>
      </c>
      <c r="W29" s="2">
        <v>2039</v>
      </c>
      <c r="X29" s="2">
        <v>2040</v>
      </c>
      <c r="Y29" s="2">
        <v>2041</v>
      </c>
      <c r="Z29" s="2">
        <v>2042</v>
      </c>
      <c r="AA29" s="2">
        <v>2043</v>
      </c>
      <c r="AB29" s="2">
        <v>2044</v>
      </c>
      <c r="AC29" s="2">
        <v>2045</v>
      </c>
      <c r="AD29" s="2">
        <v>2046</v>
      </c>
      <c r="AE29" s="2">
        <v>2047</v>
      </c>
      <c r="AF29" s="2">
        <v>2048</v>
      </c>
      <c r="AG29" s="2">
        <v>2049</v>
      </c>
      <c r="AH29" s="2">
        <v>2050</v>
      </c>
      <c r="AI29" s="2">
        <v>2051</v>
      </c>
      <c r="AJ29" s="2">
        <v>2052</v>
      </c>
      <c r="AK29" s="2">
        <v>2053</v>
      </c>
      <c r="AL29" s="2">
        <v>2054</v>
      </c>
    </row>
    <row r="30" spans="1:38">
      <c r="B30" t="s">
        <v>15</v>
      </c>
      <c r="C30" t="s">
        <v>43</v>
      </c>
      <c r="D30" s="4"/>
      <c r="E30" s="4"/>
      <c r="F30" s="4">
        <f>H4</f>
        <v>4317</v>
      </c>
      <c r="G30" s="4">
        <f>F30*INDEX('Infometrics inputs'!$D$21:$AR$34,MATCH('Rating units'!$B30,'Infometrics inputs'!$B$21:$B$34,0),MATCH('Rating units'!G$29,'Infometrics inputs'!$D$20:$AR$20,0))</f>
        <v>4495.8271844660194</v>
      </c>
      <c r="H30" s="4">
        <f>G30*INDEX('Infometrics inputs'!$D$21:$AR$34,MATCH('Rating units'!$B30,'Infometrics inputs'!$B$21:$B$34,0),MATCH('Rating units'!H$29,'Infometrics inputs'!$D$20:$AR$20,0))</f>
        <v>4576.8582524271842</v>
      </c>
      <c r="I30" s="4">
        <f>H30*INDEX('Infometrics inputs'!$D$21:$AR$34,MATCH('Rating units'!$B30,'Infometrics inputs'!$B$21:$B$34,0),MATCH('Rating units'!I$29,'Infometrics inputs'!$D$20:$AR$20,0))</f>
        <v>4656.4922330097079</v>
      </c>
      <c r="J30" s="4">
        <f>I30*INDEX('Infometrics inputs'!$D$21:$AR$34,MATCH('Rating units'!$B30,'Infometrics inputs'!$B$21:$B$34,0),MATCH('Rating units'!J$29,'Infometrics inputs'!$D$20:$AR$20,0))</f>
        <v>4734.7291262135914</v>
      </c>
      <c r="K30" s="4">
        <f>J30*INDEX('Infometrics inputs'!$D$21:$AR$34,MATCH('Rating units'!$B30,'Infometrics inputs'!$B$21:$B$34,0),MATCH('Rating units'!K$29,'Infometrics inputs'!$D$20:$AR$20,0))</f>
        <v>4811.5689320388337</v>
      </c>
      <c r="L30" s="4">
        <f>K30*INDEX('Infometrics inputs'!$D$21:$AR$34,MATCH('Rating units'!$B30,'Infometrics inputs'!$B$21:$B$34,0),MATCH('Rating units'!L$29,'Infometrics inputs'!$D$20:$AR$20,0))</f>
        <v>4887.0116504854359</v>
      </c>
      <c r="M30" s="4">
        <f>L30*INDEX('Infometrics inputs'!$D$21:$AR$34,MATCH('Rating units'!$B30,'Infometrics inputs'!$B$21:$B$34,0),MATCH('Rating units'!M$29,'Infometrics inputs'!$D$20:$AR$20,0))</f>
        <v>4952.674757281553</v>
      </c>
      <c r="N30" s="4">
        <f>M30*INDEX('Infometrics inputs'!$D$21:$AR$34,MATCH('Rating units'!$B30,'Infometrics inputs'!$B$21:$B$34,0),MATCH('Rating units'!N$29,'Infometrics inputs'!$D$20:$AR$20,0))</f>
        <v>5015.5436893203878</v>
      </c>
      <c r="O30" s="4">
        <f>N30*INDEX('Infometrics inputs'!$D$21:$AR$34,MATCH('Rating units'!$B30,'Infometrics inputs'!$B$21:$B$34,0),MATCH('Rating units'!O$29,'Infometrics inputs'!$D$20:$AR$20,0))</f>
        <v>5074.2213592233002</v>
      </c>
      <c r="P30" s="4">
        <f>O30*INDEX('Infometrics inputs'!$D$21:$AR$34,MATCH('Rating units'!$B30,'Infometrics inputs'!$B$21:$B$34,0),MATCH('Rating units'!P$29,'Infometrics inputs'!$D$20:$AR$20,0))</f>
        <v>5130.1048543689312</v>
      </c>
      <c r="Q30" s="4">
        <f>P30*INDEX('Infometrics inputs'!$D$21:$AR$34,MATCH('Rating units'!$B30,'Infometrics inputs'!$B$21:$B$34,0),MATCH('Rating units'!Q$29,'Infometrics inputs'!$D$20:$AR$20,0))</f>
        <v>5181.7970873786398</v>
      </c>
      <c r="R30" s="4">
        <f>Q30*INDEX('Infometrics inputs'!$D$21:$AR$34,MATCH('Rating units'!$B30,'Infometrics inputs'!$B$21:$B$34,0),MATCH('Rating units'!R$29,'Infometrics inputs'!$D$20:$AR$20,0))</f>
        <v>5232.0922330097073</v>
      </c>
      <c r="S30" s="4">
        <f>R30*INDEX('Infometrics inputs'!$D$21:$AR$34,MATCH('Rating units'!$B30,'Infometrics inputs'!$B$21:$B$34,0),MATCH('Rating units'!S$29,'Infometrics inputs'!$D$20:$AR$20,0))</f>
        <v>5280.9902912621337</v>
      </c>
      <c r="T30" s="4">
        <f>S30*INDEX('Infometrics inputs'!$D$21:$AR$34,MATCH('Rating units'!$B30,'Infometrics inputs'!$B$21:$B$34,0),MATCH('Rating units'!T$29,'Infometrics inputs'!$D$20:$AR$20,0))</f>
        <v>5325.6970873786386</v>
      </c>
      <c r="U30" s="4">
        <f>T30*INDEX('Infometrics inputs'!$D$21:$AR$34,MATCH('Rating units'!$B30,'Infometrics inputs'!$B$21:$B$34,0),MATCH('Rating units'!U$29,'Infometrics inputs'!$D$20:$AR$20,0))</f>
        <v>5364.8155339805799</v>
      </c>
      <c r="V30" s="4">
        <f>U30*INDEX('Infometrics inputs'!$D$21:$AR$34,MATCH('Rating units'!$B30,'Infometrics inputs'!$B$21:$B$34,0),MATCH('Rating units'!V$29,'Infometrics inputs'!$D$20:$AR$20,0))</f>
        <v>5405.3310679611623</v>
      </c>
      <c r="W30" s="4">
        <f>V30*INDEX('Infometrics inputs'!$D$21:$AR$34,MATCH('Rating units'!$B30,'Infometrics inputs'!$B$21:$B$34,0),MATCH('Rating units'!W$29,'Infometrics inputs'!$D$20:$AR$20,0))</f>
        <v>5437.4640776699007</v>
      </c>
      <c r="X30" s="4">
        <f>W30*INDEX('Infometrics inputs'!$D$21:$AR$34,MATCH('Rating units'!$B30,'Infometrics inputs'!$B$21:$B$34,0),MATCH('Rating units'!X$29,'Infometrics inputs'!$D$20:$AR$20,0))</f>
        <v>5466.8029126213569</v>
      </c>
      <c r="Y30" s="4">
        <f>X30*INDEX('Infometrics inputs'!$D$21:$AR$34,MATCH('Rating units'!$B30,'Infometrics inputs'!$B$21:$B$34,0),MATCH('Rating units'!Y$29,'Infometrics inputs'!$D$20:$AR$20,0))</f>
        <v>5491.9504854368906</v>
      </c>
      <c r="Z30" s="4">
        <f>Y30*INDEX('Infometrics inputs'!$D$21:$AR$34,MATCH('Rating units'!$B30,'Infometrics inputs'!$B$21:$B$34,0),MATCH('Rating units'!Z$29,'Infometrics inputs'!$D$20:$AR$20,0))</f>
        <v>5515.7009708737842</v>
      </c>
      <c r="AA30" s="4">
        <f>Z30*INDEX('Infometrics inputs'!$D$21:$AR$34,MATCH('Rating units'!$B30,'Infometrics inputs'!$B$21:$B$34,0),MATCH('Rating units'!AA$29,'Infometrics inputs'!$D$20:$AR$20,0))</f>
        <v>5538.0543689320366</v>
      </c>
      <c r="AB30" s="4">
        <f>AA30*INDEX('Infometrics inputs'!$D$21:$AR$34,MATCH('Rating units'!$B30,'Infometrics inputs'!$B$21:$B$34,0),MATCH('Rating units'!AB$29,'Infometrics inputs'!$D$20:$AR$20,0))</f>
        <v>5557.6135922330068</v>
      </c>
      <c r="AC30" s="4">
        <f>AB30*INDEX('Infometrics inputs'!$D$21:$AR$34,MATCH('Rating units'!$B30,'Infometrics inputs'!$B$21:$B$34,0),MATCH('Rating units'!AC$29,'Infometrics inputs'!$D$20:$AR$20,0))</f>
        <v>5577.1728155339779</v>
      </c>
      <c r="AD30" s="4">
        <f>AC30*INDEX('Infometrics inputs'!$D$21:$AR$34,MATCH('Rating units'!$B30,'Infometrics inputs'!$B$21:$B$34,0),MATCH('Rating units'!AD$29,'Infometrics inputs'!$D$20:$AR$20,0))</f>
        <v>5591.1436893203854</v>
      </c>
      <c r="AE30" s="4">
        <f>AD30*INDEX('Infometrics inputs'!$D$21:$AR$34,MATCH('Rating units'!$B30,'Infometrics inputs'!$B$21:$B$34,0),MATCH('Rating units'!AE$29,'Infometrics inputs'!$D$20:$AR$20,0))</f>
        <v>5605.114563106793</v>
      </c>
      <c r="AF30" s="4">
        <f>AE30*INDEX('Infometrics inputs'!$D$21:$AR$34,MATCH('Rating units'!$B30,'Infometrics inputs'!$B$21:$B$34,0),MATCH('Rating units'!AF$29,'Infometrics inputs'!$D$20:$AR$20,0))</f>
        <v>5614.8941747572781</v>
      </c>
      <c r="AG30" s="4">
        <f>AF30*INDEX('Infometrics inputs'!$D$21:$AR$34,MATCH('Rating units'!$B30,'Infometrics inputs'!$B$21:$B$34,0),MATCH('Rating units'!AG$29,'Infometrics inputs'!$D$20:$AR$20,0))</f>
        <v>5621.8796116504818</v>
      </c>
      <c r="AH30" s="4">
        <f>AG30*INDEX('Infometrics inputs'!$D$21:$AR$34,MATCH('Rating units'!$B30,'Infometrics inputs'!$B$21:$B$34,0),MATCH('Rating units'!AH$29,'Infometrics inputs'!$D$20:$AR$20,0))</f>
        <v>5628.8650485436847</v>
      </c>
      <c r="AI30" s="4">
        <f>AH30*INDEX('Infometrics inputs'!$D$21:$AR$34,MATCH('Rating units'!$B30,'Infometrics inputs'!$B$21:$B$34,0),MATCH('Rating units'!AI$29,'Infometrics inputs'!$D$20:$AR$20,0))</f>
        <v>5630.2621359223249</v>
      </c>
      <c r="AJ30" s="4">
        <f>AI30*INDEX('Infometrics inputs'!$D$21:$AR$34,MATCH('Rating units'!$B30,'Infometrics inputs'!$B$21:$B$34,0),MATCH('Rating units'!AJ$29,'Infometrics inputs'!$D$20:$AR$20,0))</f>
        <v>5633.0563106796062</v>
      </c>
      <c r="AK30" s="4">
        <f>AJ30*INDEX('Infometrics inputs'!$D$21:$AR$34,MATCH('Rating units'!$B30,'Infometrics inputs'!$B$21:$B$34,0),MATCH('Rating units'!AK$29,'Infometrics inputs'!$D$20:$AR$20,0))</f>
        <v>5634.4533980582464</v>
      </c>
      <c r="AL30" s="4">
        <f>AK30*INDEX('Infometrics inputs'!$D$21:$AR$34,MATCH('Rating units'!$B30,'Infometrics inputs'!$B$21:$B$34,0),MATCH('Rating units'!AL$29,'Infometrics inputs'!$D$20:$AR$20,0))</f>
        <v>5630.262135922324</v>
      </c>
    </row>
    <row r="31" spans="1:38">
      <c r="B31" t="s">
        <v>16</v>
      </c>
      <c r="C31" t="s">
        <v>45</v>
      </c>
      <c r="D31" s="4"/>
      <c r="E31" s="4"/>
      <c r="F31" s="4">
        <f t="shared" ref="F31:F52" si="3">H5</f>
        <v>3045</v>
      </c>
      <c r="G31" s="4">
        <f>F31*INDEX('Infometrics inputs'!$D$21:$AR$34,MATCH('Rating units'!$B31,'Infometrics inputs'!$B$21:$B$34,0),MATCH('Rating units'!G$29,'Infometrics inputs'!$D$20:$AR$20,0))</f>
        <v>3194.0799099606079</v>
      </c>
      <c r="H31" s="4">
        <f>G31*INDEX('Infometrics inputs'!$D$21:$AR$34,MATCH('Rating units'!$B31,'Infometrics inputs'!$B$21:$B$34,0),MATCH('Rating units'!H$29,'Infometrics inputs'!$D$20:$AR$20,0))</f>
        <v>3236.9189645469892</v>
      </c>
      <c r="I31" s="4">
        <f>H31*INDEX('Infometrics inputs'!$D$21:$AR$34,MATCH('Rating units'!$B31,'Infometrics inputs'!$B$21:$B$34,0),MATCH('Rating units'!I$29,'Infometrics inputs'!$D$20:$AR$20,0))</f>
        <v>3279.7580191333705</v>
      </c>
      <c r="J31" s="4">
        <f>I31*INDEX('Infometrics inputs'!$D$21:$AR$34,MATCH('Rating units'!$B31,'Infometrics inputs'!$B$21:$B$34,0),MATCH('Rating units'!J$29,'Infometrics inputs'!$D$20:$AR$20,0))</f>
        <v>3317.4563871693867</v>
      </c>
      <c r="K31" s="4">
        <f>J31*INDEX('Infometrics inputs'!$D$21:$AR$34,MATCH('Rating units'!$B31,'Infometrics inputs'!$B$21:$B$34,0),MATCH('Rating units'!K$29,'Infometrics inputs'!$D$20:$AR$20,0))</f>
        <v>3355.154755205403</v>
      </c>
      <c r="L31" s="4">
        <f>K31*INDEX('Infometrics inputs'!$D$21:$AR$34,MATCH('Rating units'!$B31,'Infometrics inputs'!$B$21:$B$34,0),MATCH('Rating units'!L$29,'Infometrics inputs'!$D$20:$AR$20,0))</f>
        <v>3391.1395610579634</v>
      </c>
      <c r="M31" s="4">
        <f>L31*INDEX('Infometrics inputs'!$D$21:$AR$34,MATCH('Rating units'!$B31,'Infometrics inputs'!$B$21:$B$34,0),MATCH('Rating units'!M$29,'Infometrics inputs'!$D$20:$AR$20,0))</f>
        <v>3421.9836803601584</v>
      </c>
      <c r="N31" s="4">
        <f>M31*INDEX('Infometrics inputs'!$D$21:$AR$34,MATCH('Rating units'!$B31,'Infometrics inputs'!$B$21:$B$34,0),MATCH('Rating units'!N$29,'Infometrics inputs'!$D$20:$AR$20,0))</f>
        <v>3449.4006752954429</v>
      </c>
      <c r="O31" s="4">
        <f>N31*INDEX('Infometrics inputs'!$D$21:$AR$34,MATCH('Rating units'!$B31,'Infometrics inputs'!$B$21:$B$34,0),MATCH('Rating units'!O$29,'Infometrics inputs'!$D$20:$AR$20,0))</f>
        <v>3475.1041080472719</v>
      </c>
      <c r="P31" s="4">
        <f>O31*INDEX('Infometrics inputs'!$D$21:$AR$34,MATCH('Rating units'!$B31,'Infometrics inputs'!$B$21:$B$34,0),MATCH('Rating units'!P$29,'Infometrics inputs'!$D$20:$AR$20,0))</f>
        <v>3497.38041643219</v>
      </c>
      <c r="Q31" s="4">
        <f>P31*INDEX('Infometrics inputs'!$D$21:$AR$34,MATCH('Rating units'!$B31,'Infometrics inputs'!$B$21:$B$34,0),MATCH('Rating units'!Q$29,'Infometrics inputs'!$D$20:$AR$20,0))</f>
        <v>3516.2296004501982</v>
      </c>
      <c r="R31" s="4">
        <f>Q31*INDEX('Infometrics inputs'!$D$21:$AR$34,MATCH('Rating units'!$B31,'Infometrics inputs'!$B$21:$B$34,0),MATCH('Rating units'!R$29,'Infometrics inputs'!$D$20:$AR$20,0))</f>
        <v>3528.2245357343854</v>
      </c>
      <c r="S31" s="4">
        <f>R31*INDEX('Infometrics inputs'!$D$21:$AR$34,MATCH('Rating units'!$B31,'Infometrics inputs'!$B$21:$B$34,0),MATCH('Rating units'!S$29,'Infometrics inputs'!$D$20:$AR$20,0))</f>
        <v>3538.5059088351168</v>
      </c>
      <c r="T31" s="4">
        <f>S31*INDEX('Infometrics inputs'!$D$21:$AR$34,MATCH('Rating units'!$B31,'Infometrics inputs'!$B$21:$B$34,0),MATCH('Rating units'!T$29,'Infometrics inputs'!$D$20:$AR$20,0))</f>
        <v>3543.6465953854831</v>
      </c>
      <c r="U31" s="4">
        <f>T31*INDEX('Infometrics inputs'!$D$21:$AR$34,MATCH('Rating units'!$B31,'Infometrics inputs'!$B$21:$B$34,0),MATCH('Rating units'!U$29,'Infometrics inputs'!$D$20:$AR$20,0))</f>
        <v>3545.3601575689386</v>
      </c>
      <c r="V31" s="4">
        <f>U31*INDEX('Infometrics inputs'!$D$21:$AR$34,MATCH('Rating units'!$B31,'Infometrics inputs'!$B$21:$B$34,0),MATCH('Rating units'!V$29,'Infometrics inputs'!$D$20:$AR$20,0))</f>
        <v>3547.0737197523936</v>
      </c>
      <c r="W31" s="4">
        <f>V31*INDEX('Infometrics inputs'!$D$21:$AR$34,MATCH('Rating units'!$B31,'Infometrics inputs'!$B$21:$B$34,0),MATCH('Rating units'!W$29,'Infometrics inputs'!$D$20:$AR$20,0))</f>
        <v>3552.214406302759</v>
      </c>
      <c r="X31" s="4">
        <f>W31*INDEX('Infometrics inputs'!$D$21:$AR$34,MATCH('Rating units'!$B31,'Infometrics inputs'!$B$21:$B$34,0),MATCH('Rating units'!X$29,'Infometrics inputs'!$D$20:$AR$20,0))</f>
        <v>3553.927968486214</v>
      </c>
      <c r="Y31" s="4">
        <f>X31*INDEX('Infometrics inputs'!$D$21:$AR$34,MATCH('Rating units'!$B31,'Infometrics inputs'!$B$21:$B$34,0),MATCH('Rating units'!Y$29,'Infometrics inputs'!$D$20:$AR$20,0))</f>
        <v>3550.5008441193036</v>
      </c>
      <c r="Z31" s="4">
        <f>Y31*INDEX('Infometrics inputs'!$D$21:$AR$34,MATCH('Rating units'!$B31,'Infometrics inputs'!$B$21:$B$34,0),MATCH('Rating units'!Z$29,'Infometrics inputs'!$D$20:$AR$20,0))</f>
        <v>3547.0737197523927</v>
      </c>
      <c r="AA31" s="4">
        <f>Z31*INDEX('Infometrics inputs'!$D$21:$AR$34,MATCH('Rating units'!$B31,'Infometrics inputs'!$B$21:$B$34,0),MATCH('Rating units'!AA$29,'Infometrics inputs'!$D$20:$AR$20,0))</f>
        <v>3541.9330332020268</v>
      </c>
      <c r="AB31" s="4">
        <f>AA31*INDEX('Infometrics inputs'!$D$21:$AR$34,MATCH('Rating units'!$B31,'Infometrics inputs'!$B$21:$B$34,0),MATCH('Rating units'!AB$29,'Infometrics inputs'!$D$20:$AR$20,0))</f>
        <v>3541.9330332020268</v>
      </c>
      <c r="AC31" s="4">
        <f>AB31*INDEX('Infometrics inputs'!$D$21:$AR$34,MATCH('Rating units'!$B31,'Infometrics inputs'!$B$21:$B$34,0),MATCH('Rating units'!AC$29,'Infometrics inputs'!$D$20:$AR$20,0))</f>
        <v>3541.9330332020268</v>
      </c>
      <c r="AD31" s="4">
        <f>AC31*INDEX('Infometrics inputs'!$D$21:$AR$34,MATCH('Rating units'!$B31,'Infometrics inputs'!$B$21:$B$34,0),MATCH('Rating units'!AD$29,'Infometrics inputs'!$D$20:$AR$20,0))</f>
        <v>3538.5059088351159</v>
      </c>
      <c r="AE31" s="4">
        <f>AD31*INDEX('Infometrics inputs'!$D$21:$AR$34,MATCH('Rating units'!$B31,'Infometrics inputs'!$B$21:$B$34,0),MATCH('Rating units'!AE$29,'Infometrics inputs'!$D$20:$AR$20,0))</f>
        <v>3535.0787844682054</v>
      </c>
      <c r="AF31" s="4">
        <f>AE31*INDEX('Infometrics inputs'!$D$21:$AR$34,MATCH('Rating units'!$B31,'Infometrics inputs'!$B$21:$B$34,0),MATCH('Rating units'!AF$29,'Infometrics inputs'!$D$20:$AR$20,0))</f>
        <v>3528.2245357343845</v>
      </c>
      <c r="AG31" s="4">
        <f>AF31*INDEX('Infometrics inputs'!$D$21:$AR$34,MATCH('Rating units'!$B31,'Infometrics inputs'!$B$21:$B$34,0),MATCH('Rating units'!AG$29,'Infometrics inputs'!$D$20:$AR$20,0))</f>
        <v>3528.2245357343845</v>
      </c>
      <c r="AH31" s="4">
        <f>AG31*INDEX('Infometrics inputs'!$D$21:$AR$34,MATCH('Rating units'!$B31,'Infometrics inputs'!$B$21:$B$34,0),MATCH('Rating units'!AH$29,'Infometrics inputs'!$D$20:$AR$20,0))</f>
        <v>3528.2245357343845</v>
      </c>
      <c r="AI31" s="4">
        <f>AH31*INDEX('Infometrics inputs'!$D$21:$AR$34,MATCH('Rating units'!$B31,'Infometrics inputs'!$B$21:$B$34,0),MATCH('Rating units'!AI$29,'Infometrics inputs'!$D$20:$AR$20,0))</f>
        <v>3524.7974113674741</v>
      </c>
      <c r="AJ31" s="4">
        <f>AI31*INDEX('Infometrics inputs'!$D$21:$AR$34,MATCH('Rating units'!$B31,'Infometrics inputs'!$B$21:$B$34,0),MATCH('Rating units'!AJ$29,'Infometrics inputs'!$D$20:$AR$20,0))</f>
        <v>3523.0838491840186</v>
      </c>
      <c r="AK31" s="4">
        <f>AJ31*INDEX('Infometrics inputs'!$D$21:$AR$34,MATCH('Rating units'!$B31,'Infometrics inputs'!$B$21:$B$34,0),MATCH('Rating units'!AK$29,'Infometrics inputs'!$D$20:$AR$20,0))</f>
        <v>3521.3702870005632</v>
      </c>
      <c r="AL31" s="4">
        <f>AK31*INDEX('Infometrics inputs'!$D$21:$AR$34,MATCH('Rating units'!$B31,'Infometrics inputs'!$B$21:$B$34,0),MATCH('Rating units'!AL$29,'Infometrics inputs'!$D$20:$AR$20,0))</f>
        <v>3514.5160382667423</v>
      </c>
    </row>
    <row r="32" spans="1:38">
      <c r="B32" t="s">
        <v>3</v>
      </c>
      <c r="C32" t="s">
        <v>47</v>
      </c>
      <c r="D32" s="4"/>
      <c r="E32" s="4"/>
      <c r="F32" s="4">
        <f t="shared" si="3"/>
        <v>1926.9999999999998</v>
      </c>
      <c r="G32" s="4">
        <f>F32*INDEX('Infometrics inputs'!$D$21:$AR$34,MATCH('Rating units'!$B32,'Infometrics inputs'!$B$21:$B$34,0),MATCH('Rating units'!G$29,'Infometrics inputs'!$D$20:$AR$20,0))</f>
        <v>1965.5399999999997</v>
      </c>
      <c r="H32" s="4">
        <f>G32*INDEX('Infometrics inputs'!$D$21:$AR$34,MATCH('Rating units'!$B32,'Infometrics inputs'!$B$21:$B$34,0),MATCH('Rating units'!H$29,'Infometrics inputs'!$D$20:$AR$20,0))</f>
        <v>1971.9633333333331</v>
      </c>
      <c r="I32" s="4">
        <f>H32*INDEX('Infometrics inputs'!$D$21:$AR$34,MATCH('Rating units'!$B32,'Infometrics inputs'!$B$21:$B$34,0),MATCH('Rating units'!I$29,'Infometrics inputs'!$D$20:$AR$20,0))</f>
        <v>1977.4690476190476</v>
      </c>
      <c r="J32" s="4">
        <f>I32*INDEX('Infometrics inputs'!$D$21:$AR$34,MATCH('Rating units'!$B32,'Infometrics inputs'!$B$21:$B$34,0),MATCH('Rating units'!J$29,'Infometrics inputs'!$D$20:$AR$20,0))</f>
        <v>1980.2219047619046</v>
      </c>
      <c r="K32" s="4">
        <f>J32*INDEX('Infometrics inputs'!$D$21:$AR$34,MATCH('Rating units'!$B32,'Infometrics inputs'!$B$21:$B$34,0),MATCH('Rating units'!K$29,'Infometrics inputs'!$D$20:$AR$20,0))</f>
        <v>1982.0571428571427</v>
      </c>
      <c r="L32" s="4">
        <f>K32*INDEX('Infometrics inputs'!$D$21:$AR$34,MATCH('Rating units'!$B32,'Infometrics inputs'!$B$21:$B$34,0),MATCH('Rating units'!L$29,'Infometrics inputs'!$D$20:$AR$20,0))</f>
        <v>1981.1395238095236</v>
      </c>
      <c r="M32" s="4">
        <f>L32*INDEX('Infometrics inputs'!$D$21:$AR$34,MATCH('Rating units'!$B32,'Infometrics inputs'!$B$21:$B$34,0),MATCH('Rating units'!M$29,'Infometrics inputs'!$D$20:$AR$20,0))</f>
        <v>1985.7276190476186</v>
      </c>
      <c r="N32" s="4">
        <f>M32*INDEX('Infometrics inputs'!$D$21:$AR$34,MATCH('Rating units'!$B32,'Infometrics inputs'!$B$21:$B$34,0),MATCH('Rating units'!N$29,'Infometrics inputs'!$D$20:$AR$20,0))</f>
        <v>1989.3980952380948</v>
      </c>
      <c r="O32" s="4">
        <f>N32*INDEX('Infometrics inputs'!$D$21:$AR$34,MATCH('Rating units'!$B32,'Infometrics inputs'!$B$21:$B$34,0),MATCH('Rating units'!O$29,'Infometrics inputs'!$D$20:$AR$20,0))</f>
        <v>1991.2333333333327</v>
      </c>
      <c r="P32" s="4">
        <f>O32*INDEX('Infometrics inputs'!$D$21:$AR$34,MATCH('Rating units'!$B32,'Infometrics inputs'!$B$21:$B$34,0),MATCH('Rating units'!P$29,'Infometrics inputs'!$D$20:$AR$20,0))</f>
        <v>1993.0685714285707</v>
      </c>
      <c r="Q32" s="4">
        <f>P32*INDEX('Infometrics inputs'!$D$21:$AR$34,MATCH('Rating units'!$B32,'Infometrics inputs'!$B$21:$B$34,0),MATCH('Rating units'!Q$29,'Infometrics inputs'!$D$20:$AR$20,0))</f>
        <v>1993.9861904761899</v>
      </c>
      <c r="R32" s="4">
        <f>Q32*INDEX('Infometrics inputs'!$D$21:$AR$34,MATCH('Rating units'!$B32,'Infometrics inputs'!$B$21:$B$34,0),MATCH('Rating units'!R$29,'Infometrics inputs'!$D$20:$AR$20,0))</f>
        <v>1998.574285714285</v>
      </c>
      <c r="S32" s="4">
        <f>R32*INDEX('Infometrics inputs'!$D$21:$AR$34,MATCH('Rating units'!$B32,'Infometrics inputs'!$B$21:$B$34,0),MATCH('Rating units'!S$29,'Infometrics inputs'!$D$20:$AR$20,0))</f>
        <v>2002.2447619047614</v>
      </c>
      <c r="T32" s="4">
        <f>S32*INDEX('Infometrics inputs'!$D$21:$AR$34,MATCH('Rating units'!$B32,'Infometrics inputs'!$B$21:$B$34,0),MATCH('Rating units'!T$29,'Infometrics inputs'!$D$20:$AR$20,0))</f>
        <v>2005.9152380952378</v>
      </c>
      <c r="U32" s="4">
        <f>T32*INDEX('Infometrics inputs'!$D$21:$AR$34,MATCH('Rating units'!$B32,'Infometrics inputs'!$B$21:$B$34,0),MATCH('Rating units'!U$29,'Infometrics inputs'!$D$20:$AR$20,0))</f>
        <v>2008.668095238095</v>
      </c>
      <c r="V32" s="4">
        <f>U32*INDEX('Infometrics inputs'!$D$21:$AR$34,MATCH('Rating units'!$B32,'Infometrics inputs'!$B$21:$B$34,0),MATCH('Rating units'!V$29,'Infometrics inputs'!$D$20:$AR$20,0))</f>
        <v>2009.5857142857139</v>
      </c>
      <c r="W32" s="4">
        <f>V32*INDEX('Infometrics inputs'!$D$21:$AR$34,MATCH('Rating units'!$B32,'Infometrics inputs'!$B$21:$B$34,0),MATCH('Rating units'!W$29,'Infometrics inputs'!$D$20:$AR$20,0))</f>
        <v>2014.1738095238093</v>
      </c>
      <c r="X32" s="4">
        <f>W32*INDEX('Infometrics inputs'!$D$21:$AR$34,MATCH('Rating units'!$B32,'Infometrics inputs'!$B$21:$B$34,0),MATCH('Rating units'!X$29,'Infometrics inputs'!$D$20:$AR$20,0))</f>
        <v>2016.9266666666663</v>
      </c>
      <c r="Y32" s="4">
        <f>X32*INDEX('Infometrics inputs'!$D$21:$AR$34,MATCH('Rating units'!$B32,'Infometrics inputs'!$B$21:$B$34,0),MATCH('Rating units'!Y$29,'Infometrics inputs'!$D$20:$AR$20,0))</f>
        <v>2018.7619047619046</v>
      </c>
      <c r="Z32" s="4">
        <f>Y32*INDEX('Infometrics inputs'!$D$21:$AR$34,MATCH('Rating units'!$B32,'Infometrics inputs'!$B$21:$B$34,0),MATCH('Rating units'!Z$29,'Infometrics inputs'!$D$20:$AR$20,0))</f>
        <v>2020.5971428571429</v>
      </c>
      <c r="AA32" s="4">
        <f>Z32*INDEX('Infometrics inputs'!$D$21:$AR$34,MATCH('Rating units'!$B32,'Infometrics inputs'!$B$21:$B$34,0),MATCH('Rating units'!AA$29,'Infometrics inputs'!$D$20:$AR$20,0))</f>
        <v>2020.5971428571429</v>
      </c>
      <c r="AB32" s="4">
        <f>AA32*INDEX('Infometrics inputs'!$D$21:$AR$34,MATCH('Rating units'!$B32,'Infometrics inputs'!$B$21:$B$34,0),MATCH('Rating units'!AB$29,'Infometrics inputs'!$D$20:$AR$20,0))</f>
        <v>2023.3500000000001</v>
      </c>
      <c r="AC32" s="4">
        <f>AB32*INDEX('Infometrics inputs'!$D$21:$AR$34,MATCH('Rating units'!$B32,'Infometrics inputs'!$B$21:$B$34,0),MATCH('Rating units'!AC$29,'Infometrics inputs'!$D$20:$AR$20,0))</f>
        <v>2024.2676190476193</v>
      </c>
      <c r="AD32" s="4">
        <f>AC32*INDEX('Infometrics inputs'!$D$21:$AR$34,MATCH('Rating units'!$B32,'Infometrics inputs'!$B$21:$B$34,0),MATCH('Rating units'!AD$29,'Infometrics inputs'!$D$20:$AR$20,0))</f>
        <v>2025.1852380952384</v>
      </c>
      <c r="AE32" s="4">
        <f>AD32*INDEX('Infometrics inputs'!$D$21:$AR$34,MATCH('Rating units'!$B32,'Infometrics inputs'!$B$21:$B$34,0),MATCH('Rating units'!AE$29,'Infometrics inputs'!$D$20:$AR$20,0))</f>
        <v>2025.1852380952384</v>
      </c>
      <c r="AF32" s="4">
        <f>AE32*INDEX('Infometrics inputs'!$D$21:$AR$34,MATCH('Rating units'!$B32,'Infometrics inputs'!$B$21:$B$34,0),MATCH('Rating units'!AF$29,'Infometrics inputs'!$D$20:$AR$20,0))</f>
        <v>2026.1028571428574</v>
      </c>
      <c r="AG32" s="4">
        <f>AF32*INDEX('Infometrics inputs'!$D$21:$AR$34,MATCH('Rating units'!$B32,'Infometrics inputs'!$B$21:$B$34,0),MATCH('Rating units'!AG$29,'Infometrics inputs'!$D$20:$AR$20,0))</f>
        <v>2027.0204761904763</v>
      </c>
      <c r="AH32" s="4">
        <f>AG32*INDEX('Infometrics inputs'!$D$21:$AR$34,MATCH('Rating units'!$B32,'Infometrics inputs'!$B$21:$B$34,0),MATCH('Rating units'!AH$29,'Infometrics inputs'!$D$20:$AR$20,0))</f>
        <v>2027.9380952380955</v>
      </c>
      <c r="AI32" s="4">
        <f>AH32*INDEX('Infometrics inputs'!$D$21:$AR$34,MATCH('Rating units'!$B32,'Infometrics inputs'!$B$21:$B$34,0),MATCH('Rating units'!AI$29,'Infometrics inputs'!$D$20:$AR$20,0))</f>
        <v>2028.8557142857146</v>
      </c>
      <c r="AJ32" s="4">
        <f>AI32*INDEX('Infometrics inputs'!$D$21:$AR$34,MATCH('Rating units'!$B32,'Infometrics inputs'!$B$21:$B$34,0),MATCH('Rating units'!AJ$29,'Infometrics inputs'!$D$20:$AR$20,0))</f>
        <v>2030.6909523809527</v>
      </c>
      <c r="AK32" s="4">
        <f>AJ32*INDEX('Infometrics inputs'!$D$21:$AR$34,MATCH('Rating units'!$B32,'Infometrics inputs'!$B$21:$B$34,0),MATCH('Rating units'!AK$29,'Infometrics inputs'!$D$20:$AR$20,0))</f>
        <v>2031.6085714285718</v>
      </c>
      <c r="AL32" s="4">
        <f>AK32*INDEX('Infometrics inputs'!$D$21:$AR$34,MATCH('Rating units'!$B32,'Infometrics inputs'!$B$21:$B$34,0),MATCH('Rating units'!AL$29,'Infometrics inputs'!$D$20:$AR$20,0))</f>
        <v>2030.6909523809527</v>
      </c>
    </row>
    <row r="33" spans="2:38">
      <c r="B33" t="s">
        <v>4</v>
      </c>
      <c r="C33" t="s">
        <v>48</v>
      </c>
      <c r="D33" s="4"/>
      <c r="E33" s="4"/>
      <c r="F33" s="4">
        <f t="shared" si="3"/>
        <v>225</v>
      </c>
      <c r="G33" s="4">
        <f>F33*INDEX('Infometrics inputs'!$D$21:$AR$34,MATCH('Rating units'!$B33,'Infometrics inputs'!$B$21:$B$34,0),MATCH('Rating units'!G$29,'Infometrics inputs'!$D$20:$AR$20,0))</f>
        <v>236.34125144843568</v>
      </c>
      <c r="H33" s="4">
        <f>G33*INDEX('Infometrics inputs'!$D$21:$AR$34,MATCH('Rating units'!$B33,'Infometrics inputs'!$B$21:$B$34,0),MATCH('Rating units'!H$29,'Infometrics inputs'!$D$20:$AR$20,0))</f>
        <v>236.47161066048668</v>
      </c>
      <c r="I33" s="4">
        <f>H33*INDEX('Infometrics inputs'!$D$21:$AR$34,MATCH('Rating units'!$B33,'Infometrics inputs'!$B$21:$B$34,0),MATCH('Rating units'!I$29,'Infometrics inputs'!$D$20:$AR$20,0))</f>
        <v>236.60196987253764</v>
      </c>
      <c r="J33" s="4">
        <f>I33*INDEX('Infometrics inputs'!$D$21:$AR$34,MATCH('Rating units'!$B33,'Infometrics inputs'!$B$21:$B$34,0),MATCH('Rating units'!J$29,'Infometrics inputs'!$D$20:$AR$20,0))</f>
        <v>236.73232908458863</v>
      </c>
      <c r="K33" s="4">
        <f>J33*INDEX('Infometrics inputs'!$D$21:$AR$34,MATCH('Rating units'!$B33,'Infometrics inputs'!$B$21:$B$34,0),MATCH('Rating units'!K$29,'Infometrics inputs'!$D$20:$AR$20,0))</f>
        <v>236.86268829663962</v>
      </c>
      <c r="L33" s="4">
        <f>K33*INDEX('Infometrics inputs'!$D$21:$AR$34,MATCH('Rating units'!$B33,'Infometrics inputs'!$B$21:$B$34,0),MATCH('Rating units'!L$29,'Infometrics inputs'!$D$20:$AR$20,0))</f>
        <v>236.86268829663962</v>
      </c>
      <c r="M33" s="4">
        <f>L33*INDEX('Infometrics inputs'!$D$21:$AR$34,MATCH('Rating units'!$B33,'Infometrics inputs'!$B$21:$B$34,0),MATCH('Rating units'!M$29,'Infometrics inputs'!$D$20:$AR$20,0))</f>
        <v>237.12340672074157</v>
      </c>
      <c r="N33" s="4">
        <f>M33*INDEX('Infometrics inputs'!$D$21:$AR$34,MATCH('Rating units'!$B33,'Infometrics inputs'!$B$21:$B$34,0),MATCH('Rating units'!N$29,'Infometrics inputs'!$D$20:$AR$20,0))</f>
        <v>237.25376593279256</v>
      </c>
      <c r="O33" s="4">
        <f>N33*INDEX('Infometrics inputs'!$D$21:$AR$34,MATCH('Rating units'!$B33,'Infometrics inputs'!$B$21:$B$34,0),MATCH('Rating units'!O$29,'Infometrics inputs'!$D$20:$AR$20,0))</f>
        <v>237.38412514484355</v>
      </c>
      <c r="P33" s="4">
        <f>O33*INDEX('Infometrics inputs'!$D$21:$AR$34,MATCH('Rating units'!$B33,'Infometrics inputs'!$B$21:$B$34,0),MATCH('Rating units'!P$29,'Infometrics inputs'!$D$20:$AR$20,0))</f>
        <v>237.38412514484355</v>
      </c>
      <c r="Q33" s="4">
        <f>P33*INDEX('Infometrics inputs'!$D$21:$AR$34,MATCH('Rating units'!$B33,'Infometrics inputs'!$B$21:$B$34,0),MATCH('Rating units'!Q$29,'Infometrics inputs'!$D$20:$AR$20,0))</f>
        <v>237.25376593279259</v>
      </c>
      <c r="R33" s="4">
        <f>Q33*INDEX('Infometrics inputs'!$D$21:$AR$34,MATCH('Rating units'!$B33,'Infometrics inputs'!$B$21:$B$34,0),MATCH('Rating units'!R$29,'Infometrics inputs'!$D$20:$AR$20,0))</f>
        <v>237.25376593279259</v>
      </c>
      <c r="S33" s="4">
        <f>R33*INDEX('Infometrics inputs'!$D$21:$AR$34,MATCH('Rating units'!$B33,'Infometrics inputs'!$B$21:$B$34,0),MATCH('Rating units'!S$29,'Infometrics inputs'!$D$20:$AR$20,0))</f>
        <v>237.1234067207416</v>
      </c>
      <c r="T33" s="4">
        <f>S33*INDEX('Infometrics inputs'!$D$21:$AR$34,MATCH('Rating units'!$B33,'Infometrics inputs'!$B$21:$B$34,0),MATCH('Rating units'!T$29,'Infometrics inputs'!$D$20:$AR$20,0))</f>
        <v>236.99304750869061</v>
      </c>
      <c r="U33" s="4">
        <f>T33*INDEX('Infometrics inputs'!$D$21:$AR$34,MATCH('Rating units'!$B33,'Infometrics inputs'!$B$21:$B$34,0),MATCH('Rating units'!U$29,'Infometrics inputs'!$D$20:$AR$20,0))</f>
        <v>236.86268829663962</v>
      </c>
      <c r="V33" s="4">
        <f>U33*INDEX('Infometrics inputs'!$D$21:$AR$34,MATCH('Rating units'!$B33,'Infometrics inputs'!$B$21:$B$34,0),MATCH('Rating units'!V$29,'Infometrics inputs'!$D$20:$AR$20,0))</f>
        <v>236.47161066048668</v>
      </c>
      <c r="W33" s="4">
        <f>V33*INDEX('Infometrics inputs'!$D$21:$AR$34,MATCH('Rating units'!$B33,'Infometrics inputs'!$B$21:$B$34,0),MATCH('Rating units'!W$29,'Infometrics inputs'!$D$20:$AR$20,0))</f>
        <v>235.95017381228274</v>
      </c>
      <c r="X33" s="4">
        <f>W33*INDEX('Infometrics inputs'!$D$21:$AR$34,MATCH('Rating units'!$B33,'Infometrics inputs'!$B$21:$B$34,0),MATCH('Rating units'!X$29,'Infometrics inputs'!$D$20:$AR$20,0))</f>
        <v>235.42873696407878</v>
      </c>
      <c r="Y33" s="4">
        <f>X33*INDEX('Infometrics inputs'!$D$21:$AR$34,MATCH('Rating units'!$B33,'Infometrics inputs'!$B$21:$B$34,0),MATCH('Rating units'!Y$29,'Infometrics inputs'!$D$20:$AR$20,0))</f>
        <v>234.64658169177287</v>
      </c>
      <c r="Z33" s="4">
        <f>Y33*INDEX('Infometrics inputs'!$D$21:$AR$34,MATCH('Rating units'!$B33,'Infometrics inputs'!$B$21:$B$34,0),MATCH('Rating units'!Z$29,'Infometrics inputs'!$D$20:$AR$20,0))</f>
        <v>233.73406720741596</v>
      </c>
      <c r="AA33" s="4">
        <f>Z33*INDEX('Infometrics inputs'!$D$21:$AR$34,MATCH('Rating units'!$B33,'Infometrics inputs'!$B$21:$B$34,0),MATCH('Rating units'!AA$29,'Infometrics inputs'!$D$20:$AR$20,0))</f>
        <v>232.69119351100809</v>
      </c>
      <c r="AB33" s="4">
        <f>AA33*INDEX('Infometrics inputs'!$D$21:$AR$34,MATCH('Rating units'!$B33,'Infometrics inputs'!$B$21:$B$34,0),MATCH('Rating units'!AB$29,'Infometrics inputs'!$D$20:$AR$20,0))</f>
        <v>231.90903823870218</v>
      </c>
      <c r="AC33" s="4">
        <f>AB33*INDEX('Infometrics inputs'!$D$21:$AR$34,MATCH('Rating units'!$B33,'Infometrics inputs'!$B$21:$B$34,0),MATCH('Rating units'!AC$29,'Infometrics inputs'!$D$20:$AR$20,0))</f>
        <v>230.99652375434528</v>
      </c>
      <c r="AD33" s="4">
        <f>AC33*INDEX('Infometrics inputs'!$D$21:$AR$34,MATCH('Rating units'!$B33,'Infometrics inputs'!$B$21:$B$34,0),MATCH('Rating units'!AD$29,'Infometrics inputs'!$D$20:$AR$20,0))</f>
        <v>229.95365005793738</v>
      </c>
      <c r="AE33" s="4">
        <f>AD33*INDEX('Infometrics inputs'!$D$21:$AR$34,MATCH('Rating units'!$B33,'Infometrics inputs'!$B$21:$B$34,0),MATCH('Rating units'!AE$29,'Infometrics inputs'!$D$20:$AR$20,0))</f>
        <v>228.91077636152951</v>
      </c>
      <c r="AF33" s="4">
        <f>AE33*INDEX('Infometrics inputs'!$D$21:$AR$34,MATCH('Rating units'!$B33,'Infometrics inputs'!$B$21:$B$34,0),MATCH('Rating units'!AF$29,'Infometrics inputs'!$D$20:$AR$20,0))</f>
        <v>227.60718424101967</v>
      </c>
      <c r="AG33" s="4">
        <f>AF33*INDEX('Infometrics inputs'!$D$21:$AR$34,MATCH('Rating units'!$B33,'Infometrics inputs'!$B$21:$B$34,0),MATCH('Rating units'!AG$29,'Infometrics inputs'!$D$20:$AR$20,0))</f>
        <v>226.5643105446118</v>
      </c>
      <c r="AH33" s="4">
        <f>AG33*INDEX('Infometrics inputs'!$D$21:$AR$34,MATCH('Rating units'!$B33,'Infometrics inputs'!$B$21:$B$34,0),MATCH('Rating units'!AH$29,'Infometrics inputs'!$D$20:$AR$20,0))</f>
        <v>225.39107763615294</v>
      </c>
      <c r="AI33" s="4">
        <f>AH33*INDEX('Infometrics inputs'!$D$21:$AR$34,MATCH('Rating units'!$B33,'Infometrics inputs'!$B$21:$B$34,0),MATCH('Rating units'!AI$29,'Infometrics inputs'!$D$20:$AR$20,0))</f>
        <v>224.34820393974508</v>
      </c>
      <c r="AJ33" s="4">
        <f>AI33*INDEX('Infometrics inputs'!$D$21:$AR$34,MATCH('Rating units'!$B33,'Infometrics inputs'!$B$21:$B$34,0),MATCH('Rating units'!AJ$29,'Infometrics inputs'!$D$20:$AR$20,0))</f>
        <v>223.04461181923523</v>
      </c>
      <c r="AK33" s="4">
        <f>AJ33*INDEX('Infometrics inputs'!$D$21:$AR$34,MATCH('Rating units'!$B33,'Infometrics inputs'!$B$21:$B$34,0),MATCH('Rating units'!AK$29,'Infometrics inputs'!$D$20:$AR$20,0))</f>
        <v>221.74101969872538</v>
      </c>
      <c r="AL33" s="4">
        <f>AK33*INDEX('Infometrics inputs'!$D$21:$AR$34,MATCH('Rating units'!$B33,'Infometrics inputs'!$B$21:$B$34,0),MATCH('Rating units'!AL$29,'Infometrics inputs'!$D$20:$AR$20,0))</f>
        <v>220.43742757821553</v>
      </c>
    </row>
    <row r="34" spans="2:38">
      <c r="B34" t="s">
        <v>10</v>
      </c>
      <c r="C34" t="s">
        <v>49</v>
      </c>
      <c r="D34" s="4"/>
      <c r="E34" s="4"/>
      <c r="F34" s="4">
        <f t="shared" si="3"/>
        <v>0</v>
      </c>
      <c r="G34" s="4">
        <f>F34*INDEX('Infometrics inputs'!$D$21:$AR$34,MATCH('Rating units'!$B34,'Infometrics inputs'!$B$21:$B$34,0),MATCH('Rating units'!G$29,'Infometrics inputs'!$D$20:$AR$20,0))</f>
        <v>0</v>
      </c>
      <c r="H34" s="4">
        <f>G34*INDEX('Infometrics inputs'!$D$21:$AR$34,MATCH('Rating units'!$B34,'Infometrics inputs'!$B$21:$B$34,0),MATCH('Rating units'!H$29,'Infometrics inputs'!$D$20:$AR$20,0))</f>
        <v>0</v>
      </c>
      <c r="I34" s="4">
        <f>H34*INDEX('Infometrics inputs'!$D$21:$AR$34,MATCH('Rating units'!$B34,'Infometrics inputs'!$B$21:$B$34,0),MATCH('Rating units'!I$29,'Infometrics inputs'!$D$20:$AR$20,0))</f>
        <v>0</v>
      </c>
      <c r="J34" s="4">
        <f>I34*INDEX('Infometrics inputs'!$D$21:$AR$34,MATCH('Rating units'!$B34,'Infometrics inputs'!$B$21:$B$34,0),MATCH('Rating units'!J$29,'Infometrics inputs'!$D$20:$AR$20,0))</f>
        <v>0</v>
      </c>
      <c r="K34" s="4">
        <f>J34*INDEX('Infometrics inputs'!$D$21:$AR$34,MATCH('Rating units'!$B34,'Infometrics inputs'!$B$21:$B$34,0),MATCH('Rating units'!K$29,'Infometrics inputs'!$D$20:$AR$20,0))</f>
        <v>0</v>
      </c>
      <c r="L34" s="4">
        <f>K34*INDEX('Infometrics inputs'!$D$21:$AR$34,MATCH('Rating units'!$B34,'Infometrics inputs'!$B$21:$B$34,0),MATCH('Rating units'!L$29,'Infometrics inputs'!$D$20:$AR$20,0))</f>
        <v>0</v>
      </c>
      <c r="M34" s="4">
        <f>L34*INDEX('Infometrics inputs'!$D$21:$AR$34,MATCH('Rating units'!$B34,'Infometrics inputs'!$B$21:$B$34,0),MATCH('Rating units'!M$29,'Infometrics inputs'!$D$20:$AR$20,0))</f>
        <v>0</v>
      </c>
      <c r="N34" s="4">
        <f>M34*INDEX('Infometrics inputs'!$D$21:$AR$34,MATCH('Rating units'!$B34,'Infometrics inputs'!$B$21:$B$34,0),MATCH('Rating units'!N$29,'Infometrics inputs'!$D$20:$AR$20,0))</f>
        <v>0</v>
      </c>
      <c r="O34" s="4">
        <f>N34*INDEX('Infometrics inputs'!$D$21:$AR$34,MATCH('Rating units'!$B34,'Infometrics inputs'!$B$21:$B$34,0),MATCH('Rating units'!O$29,'Infometrics inputs'!$D$20:$AR$20,0))</f>
        <v>0</v>
      </c>
      <c r="P34" s="4">
        <f>O34*INDEX('Infometrics inputs'!$D$21:$AR$34,MATCH('Rating units'!$B34,'Infometrics inputs'!$B$21:$B$34,0),MATCH('Rating units'!P$29,'Infometrics inputs'!$D$20:$AR$20,0))</f>
        <v>0</v>
      </c>
      <c r="Q34" s="4">
        <f>P34*INDEX('Infometrics inputs'!$D$21:$AR$34,MATCH('Rating units'!$B34,'Infometrics inputs'!$B$21:$B$34,0),MATCH('Rating units'!Q$29,'Infometrics inputs'!$D$20:$AR$20,0))</f>
        <v>0</v>
      </c>
      <c r="R34" s="4">
        <f>Q34*INDEX('Infometrics inputs'!$D$21:$AR$34,MATCH('Rating units'!$B34,'Infometrics inputs'!$B$21:$B$34,0),MATCH('Rating units'!R$29,'Infometrics inputs'!$D$20:$AR$20,0))</f>
        <v>0</v>
      </c>
      <c r="S34" s="4">
        <f>R34*INDEX('Infometrics inputs'!$D$21:$AR$34,MATCH('Rating units'!$B34,'Infometrics inputs'!$B$21:$B$34,0),MATCH('Rating units'!S$29,'Infometrics inputs'!$D$20:$AR$20,0))</f>
        <v>0</v>
      </c>
      <c r="T34" s="4">
        <f>S34*INDEX('Infometrics inputs'!$D$21:$AR$34,MATCH('Rating units'!$B34,'Infometrics inputs'!$B$21:$B$34,0),MATCH('Rating units'!T$29,'Infometrics inputs'!$D$20:$AR$20,0))</f>
        <v>0</v>
      </c>
      <c r="U34" s="4">
        <f>T34*INDEX('Infometrics inputs'!$D$21:$AR$34,MATCH('Rating units'!$B34,'Infometrics inputs'!$B$21:$B$34,0),MATCH('Rating units'!U$29,'Infometrics inputs'!$D$20:$AR$20,0))</f>
        <v>0</v>
      </c>
      <c r="V34" s="4">
        <f>U34*INDEX('Infometrics inputs'!$D$21:$AR$34,MATCH('Rating units'!$B34,'Infometrics inputs'!$B$21:$B$34,0),MATCH('Rating units'!V$29,'Infometrics inputs'!$D$20:$AR$20,0))</f>
        <v>0</v>
      </c>
      <c r="W34" s="4">
        <f>V34*INDEX('Infometrics inputs'!$D$21:$AR$34,MATCH('Rating units'!$B34,'Infometrics inputs'!$B$21:$B$34,0),MATCH('Rating units'!W$29,'Infometrics inputs'!$D$20:$AR$20,0))</f>
        <v>0</v>
      </c>
      <c r="X34" s="4">
        <f>W34*INDEX('Infometrics inputs'!$D$21:$AR$34,MATCH('Rating units'!$B34,'Infometrics inputs'!$B$21:$B$34,0),MATCH('Rating units'!X$29,'Infometrics inputs'!$D$20:$AR$20,0))</f>
        <v>0</v>
      </c>
      <c r="Y34" s="4">
        <f>X34*INDEX('Infometrics inputs'!$D$21:$AR$34,MATCH('Rating units'!$B34,'Infometrics inputs'!$B$21:$B$34,0),MATCH('Rating units'!Y$29,'Infometrics inputs'!$D$20:$AR$20,0))</f>
        <v>0</v>
      </c>
      <c r="Z34" s="4">
        <f>Y34*INDEX('Infometrics inputs'!$D$21:$AR$34,MATCH('Rating units'!$B34,'Infometrics inputs'!$B$21:$B$34,0),MATCH('Rating units'!Z$29,'Infometrics inputs'!$D$20:$AR$20,0))</f>
        <v>0</v>
      </c>
      <c r="AA34" s="4">
        <f>Z34*INDEX('Infometrics inputs'!$D$21:$AR$34,MATCH('Rating units'!$B34,'Infometrics inputs'!$B$21:$B$34,0),MATCH('Rating units'!AA$29,'Infometrics inputs'!$D$20:$AR$20,0))</f>
        <v>0</v>
      </c>
      <c r="AB34" s="4">
        <f>AA34*INDEX('Infometrics inputs'!$D$21:$AR$34,MATCH('Rating units'!$B34,'Infometrics inputs'!$B$21:$B$34,0),MATCH('Rating units'!AB$29,'Infometrics inputs'!$D$20:$AR$20,0))</f>
        <v>0</v>
      </c>
      <c r="AC34" s="4">
        <f>AB34*INDEX('Infometrics inputs'!$D$21:$AR$34,MATCH('Rating units'!$B34,'Infometrics inputs'!$B$21:$B$34,0),MATCH('Rating units'!AC$29,'Infometrics inputs'!$D$20:$AR$20,0))</f>
        <v>0</v>
      </c>
      <c r="AD34" s="4">
        <f>AC34*INDEX('Infometrics inputs'!$D$21:$AR$34,MATCH('Rating units'!$B34,'Infometrics inputs'!$B$21:$B$34,0),MATCH('Rating units'!AD$29,'Infometrics inputs'!$D$20:$AR$20,0))</f>
        <v>0</v>
      </c>
      <c r="AE34" s="4">
        <f>AD34*INDEX('Infometrics inputs'!$D$21:$AR$34,MATCH('Rating units'!$B34,'Infometrics inputs'!$B$21:$B$34,0),MATCH('Rating units'!AE$29,'Infometrics inputs'!$D$20:$AR$20,0))</f>
        <v>0</v>
      </c>
      <c r="AF34" s="4">
        <f>AE34*INDEX('Infometrics inputs'!$D$21:$AR$34,MATCH('Rating units'!$B34,'Infometrics inputs'!$B$21:$B$34,0),MATCH('Rating units'!AF$29,'Infometrics inputs'!$D$20:$AR$20,0))</f>
        <v>0</v>
      </c>
      <c r="AG34" s="4">
        <f>AF34*INDEX('Infometrics inputs'!$D$21:$AR$34,MATCH('Rating units'!$B34,'Infometrics inputs'!$B$21:$B$34,0),MATCH('Rating units'!AG$29,'Infometrics inputs'!$D$20:$AR$20,0))</f>
        <v>0</v>
      </c>
      <c r="AH34" s="4">
        <f>AG34*INDEX('Infometrics inputs'!$D$21:$AR$34,MATCH('Rating units'!$B34,'Infometrics inputs'!$B$21:$B$34,0),MATCH('Rating units'!AH$29,'Infometrics inputs'!$D$20:$AR$20,0))</f>
        <v>0</v>
      </c>
      <c r="AI34" s="4">
        <f>AH34*INDEX('Infometrics inputs'!$D$21:$AR$34,MATCH('Rating units'!$B34,'Infometrics inputs'!$B$21:$B$34,0),MATCH('Rating units'!AI$29,'Infometrics inputs'!$D$20:$AR$20,0))</f>
        <v>0</v>
      </c>
      <c r="AJ34" s="4">
        <f>AI34*INDEX('Infometrics inputs'!$D$21:$AR$34,MATCH('Rating units'!$B34,'Infometrics inputs'!$B$21:$B$34,0),MATCH('Rating units'!AJ$29,'Infometrics inputs'!$D$20:$AR$20,0))</f>
        <v>0</v>
      </c>
      <c r="AK34" s="4">
        <f>AJ34*INDEX('Infometrics inputs'!$D$21:$AR$34,MATCH('Rating units'!$B34,'Infometrics inputs'!$B$21:$B$34,0),MATCH('Rating units'!AK$29,'Infometrics inputs'!$D$20:$AR$20,0))</f>
        <v>0</v>
      </c>
      <c r="AL34" s="4">
        <f>AK34*INDEX('Infometrics inputs'!$D$21:$AR$34,MATCH('Rating units'!$B34,'Infometrics inputs'!$B$21:$B$34,0),MATCH('Rating units'!AL$29,'Infometrics inputs'!$D$20:$AR$20,0))</f>
        <v>0</v>
      </c>
    </row>
    <row r="35" spans="2:38">
      <c r="B35" t="s">
        <v>5</v>
      </c>
      <c r="C35" t="s">
        <v>51</v>
      </c>
      <c r="D35" s="4"/>
      <c r="E35" s="4"/>
      <c r="F35" s="4">
        <f t="shared" si="3"/>
        <v>165</v>
      </c>
      <c r="G35" s="4">
        <f>F35*INDEX('Infometrics inputs'!$D$21:$AR$34,MATCH('Rating units'!$B35,'Infometrics inputs'!$B$21:$B$34,0),MATCH('Rating units'!G$29,'Infometrics inputs'!$D$20:$AR$20,0))</f>
        <v>171.39413988657844</v>
      </c>
      <c r="H35" s="4">
        <f>G35*INDEX('Infometrics inputs'!$D$21:$AR$34,MATCH('Rating units'!$B35,'Infometrics inputs'!$B$21:$B$34,0),MATCH('Rating units'!H$29,'Infometrics inputs'!$D$20:$AR$20,0))</f>
        <v>173.265595463138</v>
      </c>
      <c r="I35" s="4">
        <f>H35*INDEX('Infometrics inputs'!$D$21:$AR$34,MATCH('Rating units'!$B35,'Infometrics inputs'!$B$21:$B$34,0),MATCH('Rating units'!I$29,'Infometrics inputs'!$D$20:$AR$20,0))</f>
        <v>175.13705103969752</v>
      </c>
      <c r="J35" s="4">
        <f>I35*INDEX('Infometrics inputs'!$D$21:$AR$34,MATCH('Rating units'!$B35,'Infometrics inputs'!$B$21:$B$34,0),MATCH('Rating units'!J$29,'Infometrics inputs'!$D$20:$AR$20,0))</f>
        <v>177.00850661625708</v>
      </c>
      <c r="K35" s="4">
        <f>J35*INDEX('Infometrics inputs'!$D$21:$AR$34,MATCH('Rating units'!$B35,'Infometrics inputs'!$B$21:$B$34,0),MATCH('Rating units'!K$29,'Infometrics inputs'!$D$20:$AR$20,0))</f>
        <v>179.03591682419656</v>
      </c>
      <c r="L35" s="4">
        <f>K35*INDEX('Infometrics inputs'!$D$21:$AR$34,MATCH('Rating units'!$B35,'Infometrics inputs'!$B$21:$B$34,0),MATCH('Rating units'!L$29,'Infometrics inputs'!$D$20:$AR$20,0))</f>
        <v>180.90737240075609</v>
      </c>
      <c r="M35" s="4">
        <f>L35*INDEX('Infometrics inputs'!$D$21:$AR$34,MATCH('Rating units'!$B35,'Infometrics inputs'!$B$21:$B$34,0),MATCH('Rating units'!M$29,'Infometrics inputs'!$D$20:$AR$20,0))</f>
        <v>182.4669187145557</v>
      </c>
      <c r="N35" s="4">
        <f>M35*INDEX('Infometrics inputs'!$D$21:$AR$34,MATCH('Rating units'!$B35,'Infometrics inputs'!$B$21:$B$34,0),MATCH('Rating units'!N$29,'Infometrics inputs'!$D$20:$AR$20,0))</f>
        <v>184.02646502835532</v>
      </c>
      <c r="O35" s="4">
        <f>N35*INDEX('Infometrics inputs'!$D$21:$AR$34,MATCH('Rating units'!$B35,'Infometrics inputs'!$B$21:$B$34,0),MATCH('Rating units'!O$29,'Infometrics inputs'!$D$20:$AR$20,0))</f>
        <v>185.43005671077498</v>
      </c>
      <c r="P35" s="4">
        <f>O35*INDEX('Infometrics inputs'!$D$21:$AR$34,MATCH('Rating units'!$B35,'Infometrics inputs'!$B$21:$B$34,0),MATCH('Rating units'!P$29,'Infometrics inputs'!$D$20:$AR$20,0))</f>
        <v>186.98960302457462</v>
      </c>
      <c r="Q35" s="4">
        <f>P35*INDEX('Infometrics inputs'!$D$21:$AR$34,MATCH('Rating units'!$B35,'Infometrics inputs'!$B$21:$B$34,0),MATCH('Rating units'!Q$29,'Infometrics inputs'!$D$20:$AR$20,0))</f>
        <v>188.54914933837424</v>
      </c>
      <c r="R35" s="4">
        <f>Q35*INDEX('Infometrics inputs'!$D$21:$AR$34,MATCH('Rating units'!$B35,'Infometrics inputs'!$B$21:$B$34,0),MATCH('Rating units'!R$29,'Infometrics inputs'!$D$20:$AR$20,0))</f>
        <v>189.79678638941394</v>
      </c>
      <c r="S35" s="4">
        <f>R35*INDEX('Infometrics inputs'!$D$21:$AR$34,MATCH('Rating units'!$B35,'Infometrics inputs'!$B$21:$B$34,0),MATCH('Rating units'!S$29,'Infometrics inputs'!$D$20:$AR$20,0))</f>
        <v>191.2003780718336</v>
      </c>
      <c r="T35" s="4">
        <f>S35*INDEX('Infometrics inputs'!$D$21:$AR$34,MATCH('Rating units'!$B35,'Infometrics inputs'!$B$21:$B$34,0),MATCH('Rating units'!T$29,'Infometrics inputs'!$D$20:$AR$20,0))</f>
        <v>192.4480151228733</v>
      </c>
      <c r="U35" s="4">
        <f>T35*INDEX('Infometrics inputs'!$D$21:$AR$34,MATCH('Rating units'!$B35,'Infometrics inputs'!$B$21:$B$34,0),MATCH('Rating units'!U$29,'Infometrics inputs'!$D$20:$AR$20,0))</f>
        <v>193.53969754253302</v>
      </c>
      <c r="V35" s="4">
        <f>U35*INDEX('Infometrics inputs'!$D$21:$AR$34,MATCH('Rating units'!$B35,'Infometrics inputs'!$B$21:$B$34,0),MATCH('Rating units'!V$29,'Infometrics inputs'!$D$20:$AR$20,0))</f>
        <v>194.78733459357272</v>
      </c>
      <c r="W35" s="4">
        <f>V35*INDEX('Infometrics inputs'!$D$21:$AR$34,MATCH('Rating units'!$B35,'Infometrics inputs'!$B$21:$B$34,0),MATCH('Rating units'!W$29,'Infometrics inputs'!$D$20:$AR$20,0))</f>
        <v>195.25519848771259</v>
      </c>
      <c r="X35" s="4">
        <f>W35*INDEX('Infometrics inputs'!$D$21:$AR$34,MATCH('Rating units'!$B35,'Infometrics inputs'!$B$21:$B$34,0),MATCH('Rating units'!X$29,'Infometrics inputs'!$D$20:$AR$20,0))</f>
        <v>195.72306238185249</v>
      </c>
      <c r="Y35" s="4">
        <f>X35*INDEX('Infometrics inputs'!$D$21:$AR$34,MATCH('Rating units'!$B35,'Infometrics inputs'!$B$21:$B$34,0),MATCH('Rating units'!Y$29,'Infometrics inputs'!$D$20:$AR$20,0))</f>
        <v>196.03497164461243</v>
      </c>
      <c r="Z35" s="4">
        <f>Y35*INDEX('Infometrics inputs'!$D$21:$AR$34,MATCH('Rating units'!$B35,'Infometrics inputs'!$B$21:$B$34,0),MATCH('Rating units'!Z$29,'Infometrics inputs'!$D$20:$AR$20,0))</f>
        <v>196.34688090737237</v>
      </c>
      <c r="AA35" s="4">
        <f>Z35*INDEX('Infometrics inputs'!$D$21:$AR$34,MATCH('Rating units'!$B35,'Infometrics inputs'!$B$21:$B$34,0),MATCH('Rating units'!AA$29,'Infometrics inputs'!$D$20:$AR$20,0))</f>
        <v>196.50283553875232</v>
      </c>
      <c r="AB35" s="4">
        <f>AA35*INDEX('Infometrics inputs'!$D$21:$AR$34,MATCH('Rating units'!$B35,'Infometrics inputs'!$B$21:$B$34,0),MATCH('Rating units'!AB$29,'Infometrics inputs'!$D$20:$AR$20,0))</f>
        <v>196.34688090737237</v>
      </c>
      <c r="AC35" s="4">
        <f>AB35*INDEX('Infometrics inputs'!$D$21:$AR$34,MATCH('Rating units'!$B35,'Infometrics inputs'!$B$21:$B$34,0),MATCH('Rating units'!AC$29,'Infometrics inputs'!$D$20:$AR$20,0))</f>
        <v>196.34688090737237</v>
      </c>
      <c r="AD35" s="4">
        <f>AC35*INDEX('Infometrics inputs'!$D$21:$AR$34,MATCH('Rating units'!$B35,'Infometrics inputs'!$B$21:$B$34,0),MATCH('Rating units'!AD$29,'Infometrics inputs'!$D$20:$AR$20,0))</f>
        <v>196.03497164461243</v>
      </c>
      <c r="AE35" s="4">
        <f>AD35*INDEX('Infometrics inputs'!$D$21:$AR$34,MATCH('Rating units'!$B35,'Infometrics inputs'!$B$21:$B$34,0),MATCH('Rating units'!AE$29,'Infometrics inputs'!$D$20:$AR$20,0))</f>
        <v>195.72306238185249</v>
      </c>
      <c r="AF35" s="4">
        <f>AE35*INDEX('Infometrics inputs'!$D$21:$AR$34,MATCH('Rating units'!$B35,'Infometrics inputs'!$B$21:$B$34,0),MATCH('Rating units'!AF$29,'Infometrics inputs'!$D$20:$AR$20,0))</f>
        <v>195.25519848771262</v>
      </c>
      <c r="AG35" s="4">
        <f>AF35*INDEX('Infometrics inputs'!$D$21:$AR$34,MATCH('Rating units'!$B35,'Infometrics inputs'!$B$21:$B$34,0),MATCH('Rating units'!AG$29,'Infometrics inputs'!$D$20:$AR$20,0))</f>
        <v>194.78733459357275</v>
      </c>
      <c r="AH35" s="4">
        <f>AG35*INDEX('Infometrics inputs'!$D$21:$AR$34,MATCH('Rating units'!$B35,'Infometrics inputs'!$B$21:$B$34,0),MATCH('Rating units'!AH$29,'Infometrics inputs'!$D$20:$AR$20,0))</f>
        <v>194.1635160680529</v>
      </c>
      <c r="AI35" s="4">
        <f>AH35*INDEX('Infometrics inputs'!$D$21:$AR$34,MATCH('Rating units'!$B35,'Infometrics inputs'!$B$21:$B$34,0),MATCH('Rating units'!AI$29,'Infometrics inputs'!$D$20:$AR$20,0))</f>
        <v>193.53969754253305</v>
      </c>
      <c r="AJ35" s="4">
        <f>AI35*INDEX('Infometrics inputs'!$D$21:$AR$34,MATCH('Rating units'!$B35,'Infometrics inputs'!$B$21:$B$34,0),MATCH('Rating units'!AJ$29,'Infometrics inputs'!$D$20:$AR$20,0))</f>
        <v>192.75992438563324</v>
      </c>
      <c r="AK35" s="4">
        <f>AJ35*INDEX('Infometrics inputs'!$D$21:$AR$34,MATCH('Rating units'!$B35,'Infometrics inputs'!$B$21:$B$34,0),MATCH('Rating units'!AK$29,'Infometrics inputs'!$D$20:$AR$20,0))</f>
        <v>192.13610586011339</v>
      </c>
      <c r="AL35" s="4">
        <f>AK35*INDEX('Infometrics inputs'!$D$21:$AR$34,MATCH('Rating units'!$B35,'Infometrics inputs'!$B$21:$B$34,0),MATCH('Rating units'!AL$29,'Infometrics inputs'!$D$20:$AR$20,0))</f>
        <v>191.35633270321358</v>
      </c>
    </row>
    <row r="36" spans="2:38">
      <c r="B36" t="s">
        <v>4</v>
      </c>
      <c r="C36" t="s">
        <v>52</v>
      </c>
      <c r="D36" s="4"/>
      <c r="E36" s="4"/>
      <c r="F36" s="4">
        <f t="shared" si="3"/>
        <v>289</v>
      </c>
      <c r="G36" s="4">
        <f>F36*INDEX('Infometrics inputs'!$D$21:$AR$34,MATCH('Rating units'!$B36,'Infometrics inputs'!$B$21:$B$34,0),MATCH('Rating units'!G$29,'Infometrics inputs'!$D$20:$AR$20,0))</f>
        <v>303.56720741599071</v>
      </c>
      <c r="H36" s="4">
        <f>G36*INDEX('Infometrics inputs'!$D$21:$AR$34,MATCH('Rating units'!$B36,'Infometrics inputs'!$B$21:$B$34,0),MATCH('Rating units'!H$29,'Infometrics inputs'!$D$20:$AR$20,0))</f>
        <v>303.73464658169178</v>
      </c>
      <c r="I36" s="4">
        <f>H36*INDEX('Infometrics inputs'!$D$21:$AR$34,MATCH('Rating units'!$B36,'Infometrics inputs'!$B$21:$B$34,0),MATCH('Rating units'!I$29,'Infometrics inputs'!$D$20:$AR$20,0))</f>
        <v>303.90208574739279</v>
      </c>
      <c r="J36" s="4">
        <f>I36*INDEX('Infometrics inputs'!$D$21:$AR$34,MATCH('Rating units'!$B36,'Infometrics inputs'!$B$21:$B$34,0),MATCH('Rating units'!J$29,'Infometrics inputs'!$D$20:$AR$20,0))</f>
        <v>304.0695249130938</v>
      </c>
      <c r="K36" s="4">
        <f>J36*INDEX('Infometrics inputs'!$D$21:$AR$34,MATCH('Rating units'!$B36,'Infometrics inputs'!$B$21:$B$34,0),MATCH('Rating units'!K$29,'Infometrics inputs'!$D$20:$AR$20,0))</f>
        <v>304.23696407879481</v>
      </c>
      <c r="L36" s="4">
        <f>K36*INDEX('Infometrics inputs'!$D$21:$AR$34,MATCH('Rating units'!$B36,'Infometrics inputs'!$B$21:$B$34,0),MATCH('Rating units'!L$29,'Infometrics inputs'!$D$20:$AR$20,0))</f>
        <v>304.23696407879481</v>
      </c>
      <c r="M36" s="4">
        <f>L36*INDEX('Infometrics inputs'!$D$21:$AR$34,MATCH('Rating units'!$B36,'Infometrics inputs'!$B$21:$B$34,0),MATCH('Rating units'!M$29,'Infometrics inputs'!$D$20:$AR$20,0))</f>
        <v>304.57184241019689</v>
      </c>
      <c r="N36" s="4">
        <f>M36*INDEX('Infometrics inputs'!$D$21:$AR$34,MATCH('Rating units'!$B36,'Infometrics inputs'!$B$21:$B$34,0),MATCH('Rating units'!N$29,'Infometrics inputs'!$D$20:$AR$20,0))</f>
        <v>304.73928157589796</v>
      </c>
      <c r="O36" s="4">
        <f>N36*INDEX('Infometrics inputs'!$D$21:$AR$34,MATCH('Rating units'!$B36,'Infometrics inputs'!$B$21:$B$34,0),MATCH('Rating units'!O$29,'Infometrics inputs'!$D$20:$AR$20,0))</f>
        <v>304.90672074159903</v>
      </c>
      <c r="P36" s="4">
        <f>O36*INDEX('Infometrics inputs'!$D$21:$AR$34,MATCH('Rating units'!$B36,'Infometrics inputs'!$B$21:$B$34,0),MATCH('Rating units'!P$29,'Infometrics inputs'!$D$20:$AR$20,0))</f>
        <v>304.90672074159903</v>
      </c>
      <c r="Q36" s="4">
        <f>P36*INDEX('Infometrics inputs'!$D$21:$AR$34,MATCH('Rating units'!$B36,'Infometrics inputs'!$B$21:$B$34,0),MATCH('Rating units'!Q$29,'Infometrics inputs'!$D$20:$AR$20,0))</f>
        <v>304.73928157589802</v>
      </c>
      <c r="R36" s="4">
        <f>Q36*INDEX('Infometrics inputs'!$D$21:$AR$34,MATCH('Rating units'!$B36,'Infometrics inputs'!$B$21:$B$34,0),MATCH('Rating units'!R$29,'Infometrics inputs'!$D$20:$AR$20,0))</f>
        <v>304.73928157589802</v>
      </c>
      <c r="S36" s="4">
        <f>R36*INDEX('Infometrics inputs'!$D$21:$AR$34,MATCH('Rating units'!$B36,'Infometrics inputs'!$B$21:$B$34,0),MATCH('Rating units'!S$29,'Infometrics inputs'!$D$20:$AR$20,0))</f>
        <v>304.57184241019695</v>
      </c>
      <c r="T36" s="4">
        <f>S36*INDEX('Infometrics inputs'!$D$21:$AR$34,MATCH('Rating units'!$B36,'Infometrics inputs'!$B$21:$B$34,0),MATCH('Rating units'!T$29,'Infometrics inputs'!$D$20:$AR$20,0))</f>
        <v>304.40440324449588</v>
      </c>
      <c r="U36" s="4">
        <f>T36*INDEX('Infometrics inputs'!$D$21:$AR$34,MATCH('Rating units'!$B36,'Infometrics inputs'!$B$21:$B$34,0),MATCH('Rating units'!U$29,'Infometrics inputs'!$D$20:$AR$20,0))</f>
        <v>304.23696407879487</v>
      </c>
      <c r="V36" s="4">
        <f>U36*INDEX('Infometrics inputs'!$D$21:$AR$34,MATCH('Rating units'!$B36,'Infometrics inputs'!$B$21:$B$34,0),MATCH('Rating units'!V$29,'Infometrics inputs'!$D$20:$AR$20,0))</f>
        <v>303.73464658169178</v>
      </c>
      <c r="W36" s="4">
        <f>V36*INDEX('Infometrics inputs'!$D$21:$AR$34,MATCH('Rating units'!$B36,'Infometrics inputs'!$B$21:$B$34,0),MATCH('Rating units'!W$29,'Infometrics inputs'!$D$20:$AR$20,0))</f>
        <v>303.06488991888762</v>
      </c>
      <c r="X36" s="4">
        <f>W36*INDEX('Infometrics inputs'!$D$21:$AR$34,MATCH('Rating units'!$B36,'Infometrics inputs'!$B$21:$B$34,0),MATCH('Rating units'!X$29,'Infometrics inputs'!$D$20:$AR$20,0))</f>
        <v>302.39513325608345</v>
      </c>
      <c r="Y36" s="4">
        <f>X36*INDEX('Infometrics inputs'!$D$21:$AR$34,MATCH('Rating units'!$B36,'Infometrics inputs'!$B$21:$B$34,0),MATCH('Rating units'!Y$29,'Infometrics inputs'!$D$20:$AR$20,0))</f>
        <v>301.39049826187721</v>
      </c>
      <c r="Z36" s="4">
        <f>Y36*INDEX('Infometrics inputs'!$D$21:$AR$34,MATCH('Rating units'!$B36,'Infometrics inputs'!$B$21:$B$34,0),MATCH('Rating units'!Z$29,'Infometrics inputs'!$D$20:$AR$20,0))</f>
        <v>300.2184241019699</v>
      </c>
      <c r="AA36" s="4">
        <f>Z36*INDEX('Infometrics inputs'!$D$21:$AR$34,MATCH('Rating units'!$B36,'Infometrics inputs'!$B$21:$B$34,0),MATCH('Rating units'!AA$29,'Infometrics inputs'!$D$20:$AR$20,0))</f>
        <v>298.87891077636158</v>
      </c>
      <c r="AB36" s="4">
        <f>AA36*INDEX('Infometrics inputs'!$D$21:$AR$34,MATCH('Rating units'!$B36,'Infometrics inputs'!$B$21:$B$34,0),MATCH('Rating units'!AB$29,'Infometrics inputs'!$D$20:$AR$20,0))</f>
        <v>297.87427578215534</v>
      </c>
      <c r="AC36" s="4">
        <f>AB36*INDEX('Infometrics inputs'!$D$21:$AR$34,MATCH('Rating units'!$B36,'Infometrics inputs'!$B$21:$B$34,0),MATCH('Rating units'!AC$29,'Infometrics inputs'!$D$20:$AR$20,0))</f>
        <v>296.70220162224803</v>
      </c>
      <c r="AD36" s="4">
        <f>AC36*INDEX('Infometrics inputs'!$D$21:$AR$34,MATCH('Rating units'!$B36,'Infometrics inputs'!$B$21:$B$34,0),MATCH('Rating units'!AD$29,'Infometrics inputs'!$D$20:$AR$20,0))</f>
        <v>295.36268829663965</v>
      </c>
      <c r="AE36" s="4">
        <f>AD36*INDEX('Infometrics inputs'!$D$21:$AR$34,MATCH('Rating units'!$B36,'Infometrics inputs'!$B$21:$B$34,0),MATCH('Rating units'!AE$29,'Infometrics inputs'!$D$20:$AR$20,0))</f>
        <v>294.02317497103132</v>
      </c>
      <c r="AF36" s="4">
        <f>AE36*INDEX('Infometrics inputs'!$D$21:$AR$34,MATCH('Rating units'!$B36,'Infometrics inputs'!$B$21:$B$34,0),MATCH('Rating units'!AF$29,'Infometrics inputs'!$D$20:$AR$20,0))</f>
        <v>292.34878331402086</v>
      </c>
      <c r="AG36" s="4">
        <f>AF36*INDEX('Infometrics inputs'!$D$21:$AR$34,MATCH('Rating units'!$B36,'Infometrics inputs'!$B$21:$B$34,0),MATCH('Rating units'!AG$29,'Infometrics inputs'!$D$20:$AR$20,0))</f>
        <v>291.00926998841254</v>
      </c>
      <c r="AH36" s="4">
        <f>AG36*INDEX('Infometrics inputs'!$D$21:$AR$34,MATCH('Rating units'!$B36,'Infometrics inputs'!$B$21:$B$34,0),MATCH('Rating units'!AH$29,'Infometrics inputs'!$D$20:$AR$20,0))</f>
        <v>289.50231749710315</v>
      </c>
      <c r="AI36" s="4">
        <f>AH36*INDEX('Infometrics inputs'!$D$21:$AR$34,MATCH('Rating units'!$B36,'Infometrics inputs'!$B$21:$B$34,0),MATCH('Rating units'!AI$29,'Infometrics inputs'!$D$20:$AR$20,0))</f>
        <v>288.16280417149483</v>
      </c>
      <c r="AJ36" s="4">
        <f>AI36*INDEX('Infometrics inputs'!$D$21:$AR$34,MATCH('Rating units'!$B36,'Infometrics inputs'!$B$21:$B$34,0),MATCH('Rating units'!AJ$29,'Infometrics inputs'!$D$20:$AR$20,0))</f>
        <v>286.48841251448437</v>
      </c>
      <c r="AK36" s="4">
        <f>AJ36*INDEX('Infometrics inputs'!$D$21:$AR$34,MATCH('Rating units'!$B36,'Infometrics inputs'!$B$21:$B$34,0),MATCH('Rating units'!AK$29,'Infometrics inputs'!$D$20:$AR$20,0))</f>
        <v>284.81402085747391</v>
      </c>
      <c r="AL36" s="4">
        <f>AK36*INDEX('Infometrics inputs'!$D$21:$AR$34,MATCH('Rating units'!$B36,'Infometrics inputs'!$B$21:$B$34,0),MATCH('Rating units'!AL$29,'Infometrics inputs'!$D$20:$AR$20,0))</f>
        <v>283.13962920046345</v>
      </c>
    </row>
    <row r="37" spans="2:38">
      <c r="B37" t="s">
        <v>3</v>
      </c>
      <c r="C37" t="s">
        <v>53</v>
      </c>
      <c r="D37" s="4"/>
      <c r="E37" s="4"/>
      <c r="F37" s="4">
        <f t="shared" si="3"/>
        <v>2351.9412574575495</v>
      </c>
      <c r="G37" s="4">
        <f>F37*INDEX('Infometrics inputs'!$D$21:$AR$34,MATCH('Rating units'!$B37,'Infometrics inputs'!$B$21:$B$34,0),MATCH('Rating units'!G$29,'Infometrics inputs'!$D$20:$AR$20,0))</f>
        <v>2398.9800826067003</v>
      </c>
      <c r="H37" s="4">
        <f>G37*INDEX('Infometrics inputs'!$D$21:$AR$34,MATCH('Rating units'!$B37,'Infometrics inputs'!$B$21:$B$34,0),MATCH('Rating units'!H$29,'Infometrics inputs'!$D$20:$AR$20,0))</f>
        <v>2406.8198867982255</v>
      </c>
      <c r="I37" s="4">
        <f>H37*INDEX('Infometrics inputs'!$D$21:$AR$34,MATCH('Rating units'!$B37,'Infometrics inputs'!$B$21:$B$34,0),MATCH('Rating units'!I$29,'Infometrics inputs'!$D$20:$AR$20,0))</f>
        <v>2413.53971896239</v>
      </c>
      <c r="J37" s="4">
        <f>I37*INDEX('Infometrics inputs'!$D$21:$AR$34,MATCH('Rating units'!$B37,'Infometrics inputs'!$B$21:$B$34,0),MATCH('Rating units'!J$29,'Infometrics inputs'!$D$20:$AR$20,0))</f>
        <v>2416.8996350444722</v>
      </c>
      <c r="K37" s="4">
        <f>J37*INDEX('Infometrics inputs'!$D$21:$AR$34,MATCH('Rating units'!$B37,'Infometrics inputs'!$B$21:$B$34,0),MATCH('Rating units'!K$29,'Infometrics inputs'!$D$20:$AR$20,0))</f>
        <v>2419.1395790991937</v>
      </c>
      <c r="L37" s="4">
        <f>K37*INDEX('Infometrics inputs'!$D$21:$AR$34,MATCH('Rating units'!$B37,'Infometrics inputs'!$B$21:$B$34,0),MATCH('Rating units'!L$29,'Infometrics inputs'!$D$20:$AR$20,0))</f>
        <v>2418.019607071833</v>
      </c>
      <c r="M37" s="4">
        <f>L37*INDEX('Infometrics inputs'!$D$21:$AR$34,MATCH('Rating units'!$B37,'Infometrics inputs'!$B$21:$B$34,0),MATCH('Rating units'!M$29,'Infometrics inputs'!$D$20:$AR$20,0))</f>
        <v>2423.6194672086367</v>
      </c>
      <c r="N37" s="4">
        <f>M37*INDEX('Infometrics inputs'!$D$21:$AR$34,MATCH('Rating units'!$B37,'Infometrics inputs'!$B$21:$B$34,0),MATCH('Rating units'!N$29,'Infometrics inputs'!$D$20:$AR$20,0))</f>
        <v>2428.0993553180797</v>
      </c>
      <c r="O37" s="4">
        <f>N37*INDEX('Infometrics inputs'!$D$21:$AR$34,MATCH('Rating units'!$B37,'Infometrics inputs'!$B$21:$B$34,0),MATCH('Rating units'!O$29,'Infometrics inputs'!$D$20:$AR$20,0))</f>
        <v>2430.3392993728012</v>
      </c>
      <c r="P37" s="4">
        <f>O37*INDEX('Infometrics inputs'!$D$21:$AR$34,MATCH('Rating units'!$B37,'Infometrics inputs'!$B$21:$B$34,0),MATCH('Rating units'!P$29,'Infometrics inputs'!$D$20:$AR$20,0))</f>
        <v>2432.5792434275227</v>
      </c>
      <c r="Q37" s="4">
        <f>P37*INDEX('Infometrics inputs'!$D$21:$AR$34,MATCH('Rating units'!$B37,'Infometrics inputs'!$B$21:$B$34,0),MATCH('Rating units'!Q$29,'Infometrics inputs'!$D$20:$AR$20,0))</f>
        <v>2433.6992154548834</v>
      </c>
      <c r="R37" s="4">
        <f>Q37*INDEX('Infometrics inputs'!$D$21:$AR$34,MATCH('Rating units'!$B37,'Infometrics inputs'!$B$21:$B$34,0),MATCH('Rating units'!R$29,'Infometrics inputs'!$D$20:$AR$20,0))</f>
        <v>2439.2990755916867</v>
      </c>
      <c r="S37" s="4">
        <f>R37*INDEX('Infometrics inputs'!$D$21:$AR$34,MATCH('Rating units'!$B37,'Infometrics inputs'!$B$21:$B$34,0),MATCH('Rating units'!S$29,'Infometrics inputs'!$D$20:$AR$20,0))</f>
        <v>2443.7789637011297</v>
      </c>
      <c r="T37" s="4">
        <f>S37*INDEX('Infometrics inputs'!$D$21:$AR$34,MATCH('Rating units'!$B37,'Infometrics inputs'!$B$21:$B$34,0),MATCH('Rating units'!T$29,'Infometrics inputs'!$D$20:$AR$20,0))</f>
        <v>2448.2588518105727</v>
      </c>
      <c r="U37" s="4">
        <f>T37*INDEX('Infometrics inputs'!$D$21:$AR$34,MATCH('Rating units'!$B37,'Infometrics inputs'!$B$21:$B$34,0),MATCH('Rating units'!U$29,'Infometrics inputs'!$D$20:$AR$20,0))</f>
        <v>2451.6187678926553</v>
      </c>
      <c r="V37" s="4">
        <f>U37*INDEX('Infometrics inputs'!$D$21:$AR$34,MATCH('Rating units'!$B37,'Infometrics inputs'!$B$21:$B$34,0),MATCH('Rating units'!V$29,'Infometrics inputs'!$D$20:$AR$20,0))</f>
        <v>2452.7387399200161</v>
      </c>
      <c r="W37" s="4">
        <f>V37*INDEX('Infometrics inputs'!$D$21:$AR$34,MATCH('Rating units'!$B37,'Infometrics inputs'!$B$21:$B$34,0),MATCH('Rating units'!W$29,'Infometrics inputs'!$D$20:$AR$20,0))</f>
        <v>2458.3386000568198</v>
      </c>
      <c r="X37" s="4">
        <f>W37*INDEX('Infometrics inputs'!$D$21:$AR$34,MATCH('Rating units'!$B37,'Infometrics inputs'!$B$21:$B$34,0),MATCH('Rating units'!X$29,'Infometrics inputs'!$D$20:$AR$20,0))</f>
        <v>2461.6985161389021</v>
      </c>
      <c r="Y37" s="4">
        <f>X37*INDEX('Infometrics inputs'!$D$21:$AR$34,MATCH('Rating units'!$B37,'Infometrics inputs'!$B$21:$B$34,0),MATCH('Rating units'!Y$29,'Infometrics inputs'!$D$20:$AR$20,0))</f>
        <v>2463.9384601936235</v>
      </c>
      <c r="Z37" s="4">
        <f>Y37*INDEX('Infometrics inputs'!$D$21:$AR$34,MATCH('Rating units'!$B37,'Infometrics inputs'!$B$21:$B$34,0),MATCH('Rating units'!Z$29,'Infometrics inputs'!$D$20:$AR$20,0))</f>
        <v>2466.178404248345</v>
      </c>
      <c r="AA37" s="4">
        <f>Z37*INDEX('Infometrics inputs'!$D$21:$AR$34,MATCH('Rating units'!$B37,'Infometrics inputs'!$B$21:$B$34,0),MATCH('Rating units'!AA$29,'Infometrics inputs'!$D$20:$AR$20,0))</f>
        <v>2466.178404248345</v>
      </c>
      <c r="AB37" s="4">
        <f>AA37*INDEX('Infometrics inputs'!$D$21:$AR$34,MATCH('Rating units'!$B37,'Infometrics inputs'!$B$21:$B$34,0),MATCH('Rating units'!AB$29,'Infometrics inputs'!$D$20:$AR$20,0))</f>
        <v>2469.5383203304273</v>
      </c>
      <c r="AC37" s="4">
        <f>AB37*INDEX('Infometrics inputs'!$D$21:$AR$34,MATCH('Rating units'!$B37,'Infometrics inputs'!$B$21:$B$34,0),MATCH('Rating units'!AC$29,'Infometrics inputs'!$D$20:$AR$20,0))</f>
        <v>2470.658292357788</v>
      </c>
      <c r="AD37" s="4">
        <f>AC37*INDEX('Infometrics inputs'!$D$21:$AR$34,MATCH('Rating units'!$B37,'Infometrics inputs'!$B$21:$B$34,0),MATCH('Rating units'!AD$29,'Infometrics inputs'!$D$20:$AR$20,0))</f>
        <v>2471.7782643851488</v>
      </c>
      <c r="AE37" s="4">
        <f>AD37*INDEX('Infometrics inputs'!$D$21:$AR$34,MATCH('Rating units'!$B37,'Infometrics inputs'!$B$21:$B$34,0),MATCH('Rating units'!AE$29,'Infometrics inputs'!$D$20:$AR$20,0))</f>
        <v>2471.7782643851488</v>
      </c>
      <c r="AF37" s="4">
        <f>AE37*INDEX('Infometrics inputs'!$D$21:$AR$34,MATCH('Rating units'!$B37,'Infometrics inputs'!$B$21:$B$34,0),MATCH('Rating units'!AF$29,'Infometrics inputs'!$D$20:$AR$20,0))</f>
        <v>2472.8982364125095</v>
      </c>
      <c r="AG37" s="4">
        <f>AF37*INDEX('Infometrics inputs'!$D$21:$AR$34,MATCH('Rating units'!$B37,'Infometrics inputs'!$B$21:$B$34,0),MATCH('Rating units'!AG$29,'Infometrics inputs'!$D$20:$AR$20,0))</f>
        <v>2474.0182084398703</v>
      </c>
      <c r="AH37" s="4">
        <f>AG37*INDEX('Infometrics inputs'!$D$21:$AR$34,MATCH('Rating units'!$B37,'Infometrics inputs'!$B$21:$B$34,0),MATCH('Rating units'!AH$29,'Infometrics inputs'!$D$20:$AR$20,0))</f>
        <v>2475.138180467231</v>
      </c>
      <c r="AI37" s="4">
        <f>AH37*INDEX('Infometrics inputs'!$D$21:$AR$34,MATCH('Rating units'!$B37,'Infometrics inputs'!$B$21:$B$34,0),MATCH('Rating units'!AI$29,'Infometrics inputs'!$D$20:$AR$20,0))</f>
        <v>2476.2581524945917</v>
      </c>
      <c r="AJ37" s="4">
        <f>AI37*INDEX('Infometrics inputs'!$D$21:$AR$34,MATCH('Rating units'!$B37,'Infometrics inputs'!$B$21:$B$34,0),MATCH('Rating units'!AJ$29,'Infometrics inputs'!$D$20:$AR$20,0))</f>
        <v>2478.4980965493132</v>
      </c>
      <c r="AK37" s="4">
        <f>AJ37*INDEX('Infometrics inputs'!$D$21:$AR$34,MATCH('Rating units'!$B37,'Infometrics inputs'!$B$21:$B$34,0),MATCH('Rating units'!AK$29,'Infometrics inputs'!$D$20:$AR$20,0))</f>
        <v>2479.618068576674</v>
      </c>
      <c r="AL37" s="4">
        <f>AK37*INDEX('Infometrics inputs'!$D$21:$AR$34,MATCH('Rating units'!$B37,'Infometrics inputs'!$B$21:$B$34,0),MATCH('Rating units'!AL$29,'Infometrics inputs'!$D$20:$AR$20,0))</f>
        <v>2478.4980965493132</v>
      </c>
    </row>
    <row r="38" spans="2:38">
      <c r="B38" t="s">
        <v>4</v>
      </c>
      <c r="C38" t="s">
        <v>55</v>
      </c>
      <c r="D38" s="4"/>
      <c r="E38" s="4"/>
      <c r="F38" s="4">
        <f t="shared" si="3"/>
        <v>81.588435374149654</v>
      </c>
      <c r="G38" s="4">
        <f>F38*INDEX('Infometrics inputs'!$D$21:$AR$34,MATCH('Rating units'!$B38,'Infometrics inputs'!$B$21:$B$34,0),MATCH('Rating units'!G$29,'Infometrics inputs'!$D$20:$AR$20,0))</f>
        <v>85.700946311317097</v>
      </c>
      <c r="H38" s="4">
        <f>G38*INDEX('Infometrics inputs'!$D$21:$AR$34,MATCH('Rating units'!$B38,'Infometrics inputs'!$B$21:$B$34,0),MATCH('Rating units'!H$29,'Infometrics inputs'!$D$20:$AR$20,0))</f>
        <v>85.748216551974195</v>
      </c>
      <c r="I38" s="4">
        <f>H38*INDEX('Infometrics inputs'!$D$21:$AR$34,MATCH('Rating units'!$B38,'Infometrics inputs'!$B$21:$B$34,0),MATCH('Rating units'!I$29,'Infometrics inputs'!$D$20:$AR$20,0))</f>
        <v>85.79548679263128</v>
      </c>
      <c r="J38" s="4">
        <f>I38*INDEX('Infometrics inputs'!$D$21:$AR$34,MATCH('Rating units'!$B38,'Infometrics inputs'!$B$21:$B$34,0),MATCH('Rating units'!J$29,'Infometrics inputs'!$D$20:$AR$20,0))</f>
        <v>85.842757033288379</v>
      </c>
      <c r="K38" s="4">
        <f>J38*INDEX('Infometrics inputs'!$D$21:$AR$34,MATCH('Rating units'!$B38,'Infometrics inputs'!$B$21:$B$34,0),MATCH('Rating units'!K$29,'Infometrics inputs'!$D$20:$AR$20,0))</f>
        <v>85.890027273945478</v>
      </c>
      <c r="L38" s="4">
        <f>K38*INDEX('Infometrics inputs'!$D$21:$AR$34,MATCH('Rating units'!$B38,'Infometrics inputs'!$B$21:$B$34,0),MATCH('Rating units'!L$29,'Infometrics inputs'!$D$20:$AR$20,0))</f>
        <v>85.890027273945478</v>
      </c>
      <c r="M38" s="4">
        <f>L38*INDEX('Infometrics inputs'!$D$21:$AR$34,MATCH('Rating units'!$B38,'Infometrics inputs'!$B$21:$B$34,0),MATCH('Rating units'!M$29,'Infometrics inputs'!$D$20:$AR$20,0))</f>
        <v>85.984567755259661</v>
      </c>
      <c r="N38" s="4">
        <f>M38*INDEX('Infometrics inputs'!$D$21:$AR$34,MATCH('Rating units'!$B38,'Infometrics inputs'!$B$21:$B$34,0),MATCH('Rating units'!N$29,'Infometrics inputs'!$D$20:$AR$20,0))</f>
        <v>86.03183799591676</v>
      </c>
      <c r="O38" s="4">
        <f>N38*INDEX('Infometrics inputs'!$D$21:$AR$34,MATCH('Rating units'!$B38,'Infometrics inputs'!$B$21:$B$34,0),MATCH('Rating units'!O$29,'Infometrics inputs'!$D$20:$AR$20,0))</f>
        <v>86.079108236573859</v>
      </c>
      <c r="P38" s="4">
        <f>O38*INDEX('Infometrics inputs'!$D$21:$AR$34,MATCH('Rating units'!$B38,'Infometrics inputs'!$B$21:$B$34,0),MATCH('Rating units'!P$29,'Infometrics inputs'!$D$20:$AR$20,0))</f>
        <v>86.079108236573859</v>
      </c>
      <c r="Q38" s="4">
        <f>P38*INDEX('Infometrics inputs'!$D$21:$AR$34,MATCH('Rating units'!$B38,'Infometrics inputs'!$B$21:$B$34,0),MATCH('Rating units'!Q$29,'Infometrics inputs'!$D$20:$AR$20,0))</f>
        <v>86.03183799591676</v>
      </c>
      <c r="R38" s="4">
        <f>Q38*INDEX('Infometrics inputs'!$D$21:$AR$34,MATCH('Rating units'!$B38,'Infometrics inputs'!$B$21:$B$34,0),MATCH('Rating units'!R$29,'Infometrics inputs'!$D$20:$AR$20,0))</f>
        <v>86.03183799591676</v>
      </c>
      <c r="S38" s="4">
        <f>R38*INDEX('Infometrics inputs'!$D$21:$AR$34,MATCH('Rating units'!$B38,'Infometrics inputs'!$B$21:$B$34,0),MATCH('Rating units'!S$29,'Infometrics inputs'!$D$20:$AR$20,0))</f>
        <v>85.984567755259661</v>
      </c>
      <c r="T38" s="4">
        <f>S38*INDEX('Infometrics inputs'!$D$21:$AR$34,MATCH('Rating units'!$B38,'Infometrics inputs'!$B$21:$B$34,0),MATCH('Rating units'!T$29,'Infometrics inputs'!$D$20:$AR$20,0))</f>
        <v>85.937297514602562</v>
      </c>
      <c r="U38" s="4">
        <f>T38*INDEX('Infometrics inputs'!$D$21:$AR$34,MATCH('Rating units'!$B38,'Infometrics inputs'!$B$21:$B$34,0),MATCH('Rating units'!U$29,'Infometrics inputs'!$D$20:$AR$20,0))</f>
        <v>85.890027273945464</v>
      </c>
      <c r="V38" s="4">
        <f>U38*INDEX('Infometrics inputs'!$D$21:$AR$34,MATCH('Rating units'!$B38,'Infometrics inputs'!$B$21:$B$34,0),MATCH('Rating units'!V$29,'Infometrics inputs'!$D$20:$AR$20,0))</f>
        <v>85.748216551974181</v>
      </c>
      <c r="W38" s="4">
        <f>V38*INDEX('Infometrics inputs'!$D$21:$AR$34,MATCH('Rating units'!$B38,'Infometrics inputs'!$B$21:$B$34,0),MATCH('Rating units'!W$29,'Infometrics inputs'!$D$20:$AR$20,0))</f>
        <v>85.5591355893458</v>
      </c>
      <c r="X38" s="4">
        <f>W38*INDEX('Infometrics inputs'!$D$21:$AR$34,MATCH('Rating units'!$B38,'Infometrics inputs'!$B$21:$B$34,0),MATCH('Rating units'!X$29,'Infometrics inputs'!$D$20:$AR$20,0))</f>
        <v>85.370054626717405</v>
      </c>
      <c r="Y38" s="4">
        <f>X38*INDEX('Infometrics inputs'!$D$21:$AR$34,MATCH('Rating units'!$B38,'Infometrics inputs'!$B$21:$B$34,0),MATCH('Rating units'!Y$29,'Infometrics inputs'!$D$20:$AR$20,0))</f>
        <v>85.086433182774826</v>
      </c>
      <c r="Z38" s="4">
        <f>Y38*INDEX('Infometrics inputs'!$D$21:$AR$34,MATCH('Rating units'!$B38,'Infometrics inputs'!$B$21:$B$34,0),MATCH('Rating units'!Z$29,'Infometrics inputs'!$D$20:$AR$20,0))</f>
        <v>84.755541498175148</v>
      </c>
      <c r="AA38" s="4">
        <f>Z38*INDEX('Infometrics inputs'!$D$21:$AR$34,MATCH('Rating units'!$B38,'Infometrics inputs'!$B$21:$B$34,0),MATCH('Rating units'!AA$29,'Infometrics inputs'!$D$20:$AR$20,0))</f>
        <v>84.377379572918372</v>
      </c>
      <c r="AB38" s="4">
        <f>AA38*INDEX('Infometrics inputs'!$D$21:$AR$34,MATCH('Rating units'!$B38,'Infometrics inputs'!$B$21:$B$34,0),MATCH('Rating units'!AB$29,'Infometrics inputs'!$D$20:$AR$20,0))</f>
        <v>84.093758128975793</v>
      </c>
      <c r="AC38" s="4">
        <f>AB38*INDEX('Infometrics inputs'!$D$21:$AR$34,MATCH('Rating units'!$B38,'Infometrics inputs'!$B$21:$B$34,0),MATCH('Rating units'!AC$29,'Infometrics inputs'!$D$20:$AR$20,0))</f>
        <v>83.762866444376115</v>
      </c>
      <c r="AD38" s="4">
        <f>AC38*INDEX('Infometrics inputs'!$D$21:$AR$34,MATCH('Rating units'!$B38,'Infometrics inputs'!$B$21:$B$34,0),MATCH('Rating units'!AD$29,'Infometrics inputs'!$D$20:$AR$20,0))</f>
        <v>83.384704519119339</v>
      </c>
      <c r="AE38" s="4">
        <f>AD38*INDEX('Infometrics inputs'!$D$21:$AR$34,MATCH('Rating units'!$B38,'Infometrics inputs'!$B$21:$B$34,0),MATCH('Rating units'!AE$29,'Infometrics inputs'!$D$20:$AR$20,0))</f>
        <v>83.006542593862562</v>
      </c>
      <c r="AF38" s="4">
        <f>AE38*INDEX('Infometrics inputs'!$D$21:$AR$34,MATCH('Rating units'!$B38,'Infometrics inputs'!$B$21:$B$34,0),MATCH('Rating units'!AF$29,'Infometrics inputs'!$D$20:$AR$20,0))</f>
        <v>82.533840187291588</v>
      </c>
      <c r="AG38" s="4">
        <f>AF38*INDEX('Infometrics inputs'!$D$21:$AR$34,MATCH('Rating units'!$B38,'Infometrics inputs'!$B$21:$B$34,0),MATCH('Rating units'!AG$29,'Infometrics inputs'!$D$20:$AR$20,0))</f>
        <v>82.155678262034812</v>
      </c>
      <c r="AH38" s="4">
        <f>AG38*INDEX('Infometrics inputs'!$D$21:$AR$34,MATCH('Rating units'!$B38,'Infometrics inputs'!$B$21:$B$34,0),MATCH('Rating units'!AH$29,'Infometrics inputs'!$D$20:$AR$20,0))</f>
        <v>81.730246096120936</v>
      </c>
      <c r="AI38" s="4">
        <f>AH38*INDEX('Infometrics inputs'!$D$21:$AR$34,MATCH('Rating units'!$B38,'Infometrics inputs'!$B$21:$B$34,0),MATCH('Rating units'!AI$29,'Infometrics inputs'!$D$20:$AR$20,0))</f>
        <v>81.35208417086416</v>
      </c>
      <c r="AJ38" s="4">
        <f>AI38*INDEX('Infometrics inputs'!$D$21:$AR$34,MATCH('Rating units'!$B38,'Infometrics inputs'!$B$21:$B$34,0),MATCH('Rating units'!AJ$29,'Infometrics inputs'!$D$20:$AR$20,0))</f>
        <v>80.879381764293186</v>
      </c>
      <c r="AK38" s="4">
        <f>AJ38*INDEX('Infometrics inputs'!$D$21:$AR$34,MATCH('Rating units'!$B38,'Infometrics inputs'!$B$21:$B$34,0),MATCH('Rating units'!AK$29,'Infometrics inputs'!$D$20:$AR$20,0))</f>
        <v>80.406679357722211</v>
      </c>
      <c r="AL38" s="4">
        <f>AK38*INDEX('Infometrics inputs'!$D$21:$AR$34,MATCH('Rating units'!$B38,'Infometrics inputs'!$B$21:$B$34,0),MATCH('Rating units'!AL$29,'Infometrics inputs'!$D$20:$AR$20,0))</f>
        <v>79.933976951151237</v>
      </c>
    </row>
    <row r="39" spans="2:38">
      <c r="B39" t="s">
        <v>12</v>
      </c>
      <c r="C39" t="s">
        <v>57</v>
      </c>
      <c r="D39" s="4"/>
      <c r="E39" s="4"/>
      <c r="F39" s="4">
        <f t="shared" si="3"/>
        <v>245.74829931972789</v>
      </c>
      <c r="G39" s="4">
        <f>F39*INDEX('Infometrics inputs'!$D$21:$AR$34,MATCH('Rating units'!$B39,'Infometrics inputs'!$B$21:$B$34,0),MATCH('Rating units'!G$29,'Infometrics inputs'!$D$20:$AR$20,0))</f>
        <v>250.04084603273625</v>
      </c>
      <c r="H39" s="4">
        <f>G39*INDEX('Infometrics inputs'!$D$21:$AR$34,MATCH('Rating units'!$B39,'Infometrics inputs'!$B$21:$B$34,0),MATCH('Rating units'!H$29,'Infometrics inputs'!$D$20:$AR$20,0))</f>
        <v>250.68472803968749</v>
      </c>
      <c r="I39" s="4">
        <f>H39*INDEX('Infometrics inputs'!$D$21:$AR$34,MATCH('Rating units'!$B39,'Infometrics inputs'!$B$21:$B$34,0),MATCH('Rating units'!I$29,'Infometrics inputs'!$D$20:$AR$20,0))</f>
        <v>251.1139827109883</v>
      </c>
      <c r="J39" s="4">
        <f>I39*INDEX('Infometrics inputs'!$D$21:$AR$34,MATCH('Rating units'!$B39,'Infometrics inputs'!$B$21:$B$34,0),MATCH('Rating units'!J$29,'Infometrics inputs'!$D$20:$AR$20,0))</f>
        <v>251.54323738228913</v>
      </c>
      <c r="K39" s="4">
        <f>J39*INDEX('Infometrics inputs'!$D$21:$AR$34,MATCH('Rating units'!$B39,'Infometrics inputs'!$B$21:$B$34,0),MATCH('Rating units'!K$29,'Infometrics inputs'!$D$20:$AR$20,0))</f>
        <v>251.97249205358995</v>
      </c>
      <c r="L39" s="4">
        <f>K39*INDEX('Infometrics inputs'!$D$21:$AR$34,MATCH('Rating units'!$B39,'Infometrics inputs'!$B$21:$B$34,0),MATCH('Rating units'!L$29,'Infometrics inputs'!$D$20:$AR$20,0))</f>
        <v>252.18711938924034</v>
      </c>
      <c r="M39" s="4">
        <f>L39*INDEX('Infometrics inputs'!$D$21:$AR$34,MATCH('Rating units'!$B39,'Infometrics inputs'!$B$21:$B$34,0),MATCH('Rating units'!M$29,'Infometrics inputs'!$D$20:$AR$20,0))</f>
        <v>252.8310013961916</v>
      </c>
      <c r="N39" s="4">
        <f>M39*INDEX('Infometrics inputs'!$D$21:$AR$34,MATCH('Rating units'!$B39,'Infometrics inputs'!$B$21:$B$34,0),MATCH('Rating units'!N$29,'Infometrics inputs'!$D$20:$AR$20,0))</f>
        <v>253.26025606749241</v>
      </c>
      <c r="O39" s="4">
        <f>N39*INDEX('Infometrics inputs'!$D$21:$AR$34,MATCH('Rating units'!$B39,'Infometrics inputs'!$B$21:$B$34,0),MATCH('Rating units'!O$29,'Infometrics inputs'!$D$20:$AR$20,0))</f>
        <v>253.47488340314283</v>
      </c>
      <c r="P39" s="4">
        <f>O39*INDEX('Infometrics inputs'!$D$21:$AR$34,MATCH('Rating units'!$B39,'Infometrics inputs'!$B$21:$B$34,0),MATCH('Rating units'!P$29,'Infometrics inputs'!$D$20:$AR$20,0))</f>
        <v>253.68951073879322</v>
      </c>
      <c r="Q39" s="4">
        <f>P39*INDEX('Infometrics inputs'!$D$21:$AR$34,MATCH('Rating units'!$B39,'Infometrics inputs'!$B$21:$B$34,0),MATCH('Rating units'!Q$29,'Infometrics inputs'!$D$20:$AR$20,0))</f>
        <v>254.11876541009406</v>
      </c>
      <c r="R39" s="4">
        <f>Q39*INDEX('Infometrics inputs'!$D$21:$AR$34,MATCH('Rating units'!$B39,'Infometrics inputs'!$B$21:$B$34,0),MATCH('Rating units'!R$29,'Infometrics inputs'!$D$20:$AR$20,0))</f>
        <v>254.11876541009406</v>
      </c>
      <c r="S39" s="4">
        <f>R39*INDEX('Infometrics inputs'!$D$21:$AR$34,MATCH('Rating units'!$B39,'Infometrics inputs'!$B$21:$B$34,0),MATCH('Rating units'!S$29,'Infometrics inputs'!$D$20:$AR$20,0))</f>
        <v>254.11876541009406</v>
      </c>
      <c r="T39" s="4">
        <f>S39*INDEX('Infometrics inputs'!$D$21:$AR$34,MATCH('Rating units'!$B39,'Infometrics inputs'!$B$21:$B$34,0),MATCH('Rating units'!T$29,'Infometrics inputs'!$D$20:$AR$20,0))</f>
        <v>254.11876541009406</v>
      </c>
      <c r="U39" s="4">
        <f>T39*INDEX('Infometrics inputs'!$D$21:$AR$34,MATCH('Rating units'!$B39,'Infometrics inputs'!$B$21:$B$34,0),MATCH('Rating units'!U$29,'Infometrics inputs'!$D$20:$AR$20,0))</f>
        <v>253.90413807444364</v>
      </c>
      <c r="V39" s="4">
        <f>U39*INDEX('Infometrics inputs'!$D$21:$AR$34,MATCH('Rating units'!$B39,'Infometrics inputs'!$B$21:$B$34,0),MATCH('Rating units'!V$29,'Infometrics inputs'!$D$20:$AR$20,0))</f>
        <v>253.68951073879322</v>
      </c>
      <c r="W39" s="4">
        <f>V39*INDEX('Infometrics inputs'!$D$21:$AR$34,MATCH('Rating units'!$B39,'Infometrics inputs'!$B$21:$B$34,0),MATCH('Rating units'!W$29,'Infometrics inputs'!$D$20:$AR$20,0))</f>
        <v>253.04562873184199</v>
      </c>
      <c r="X39" s="4">
        <f>W39*INDEX('Infometrics inputs'!$D$21:$AR$34,MATCH('Rating units'!$B39,'Infometrics inputs'!$B$21:$B$34,0),MATCH('Rating units'!X$29,'Infometrics inputs'!$D$20:$AR$20,0))</f>
        <v>252.40174672489076</v>
      </c>
      <c r="Y39" s="4">
        <f>X39*INDEX('Infometrics inputs'!$D$21:$AR$34,MATCH('Rating units'!$B39,'Infometrics inputs'!$B$21:$B$34,0),MATCH('Rating units'!Y$29,'Infometrics inputs'!$D$20:$AR$20,0))</f>
        <v>251.54323738228908</v>
      </c>
      <c r="Z39" s="4">
        <f>Y39*INDEX('Infometrics inputs'!$D$21:$AR$34,MATCH('Rating units'!$B39,'Infometrics inputs'!$B$21:$B$34,0),MATCH('Rating units'!Z$29,'Infometrics inputs'!$D$20:$AR$20,0))</f>
        <v>250.47010070403698</v>
      </c>
      <c r="AA39" s="4">
        <f>Z39*INDEX('Infometrics inputs'!$D$21:$AR$34,MATCH('Rating units'!$B39,'Infometrics inputs'!$B$21:$B$34,0),MATCH('Rating units'!AA$29,'Infometrics inputs'!$D$20:$AR$20,0))</f>
        <v>249.18233669013446</v>
      </c>
      <c r="AB39" s="4">
        <f>AA39*INDEX('Infometrics inputs'!$D$21:$AR$34,MATCH('Rating units'!$B39,'Infometrics inputs'!$B$21:$B$34,0),MATCH('Rating units'!AB$29,'Infometrics inputs'!$D$20:$AR$20,0))</f>
        <v>247.67994534058155</v>
      </c>
      <c r="AC39" s="4">
        <f>AB39*INDEX('Infometrics inputs'!$D$21:$AR$34,MATCH('Rating units'!$B39,'Infometrics inputs'!$B$21:$B$34,0),MATCH('Rating units'!AC$29,'Infometrics inputs'!$D$20:$AR$20,0))</f>
        <v>246.17755399102865</v>
      </c>
      <c r="AD39" s="4">
        <f>AC39*INDEX('Infometrics inputs'!$D$21:$AR$34,MATCH('Rating units'!$B39,'Infometrics inputs'!$B$21:$B$34,0),MATCH('Rating units'!AD$29,'Infometrics inputs'!$D$20:$AR$20,0))</f>
        <v>244.46053530582532</v>
      </c>
      <c r="AE39" s="4">
        <f>AD39*INDEX('Infometrics inputs'!$D$21:$AR$34,MATCH('Rating units'!$B39,'Infometrics inputs'!$B$21:$B$34,0),MATCH('Rating units'!AE$29,'Infometrics inputs'!$D$20:$AR$20,0))</f>
        <v>242.52888928497157</v>
      </c>
      <c r="AF39" s="4">
        <f>AE39*INDEX('Infometrics inputs'!$D$21:$AR$34,MATCH('Rating units'!$B39,'Infometrics inputs'!$B$21:$B$34,0),MATCH('Rating units'!AF$29,'Infometrics inputs'!$D$20:$AR$20,0))</f>
        <v>240.59724326411779</v>
      </c>
      <c r="AG39" s="4">
        <f>AF39*INDEX('Infometrics inputs'!$D$21:$AR$34,MATCH('Rating units'!$B39,'Infometrics inputs'!$B$21:$B$34,0),MATCH('Rating units'!AG$29,'Infometrics inputs'!$D$20:$AR$20,0))</f>
        <v>238.88022457891446</v>
      </c>
      <c r="AH39" s="4">
        <f>AG39*INDEX('Infometrics inputs'!$D$21:$AR$34,MATCH('Rating units'!$B39,'Infometrics inputs'!$B$21:$B$34,0),MATCH('Rating units'!AH$29,'Infometrics inputs'!$D$20:$AR$20,0))</f>
        <v>237.16320589371114</v>
      </c>
      <c r="AI39" s="4">
        <f>AH39*INDEX('Infometrics inputs'!$D$21:$AR$34,MATCH('Rating units'!$B39,'Infometrics inputs'!$B$21:$B$34,0),MATCH('Rating units'!AI$29,'Infometrics inputs'!$D$20:$AR$20,0))</f>
        <v>235.23155987285739</v>
      </c>
      <c r="AJ39" s="4">
        <f>AI39*INDEX('Infometrics inputs'!$D$21:$AR$34,MATCH('Rating units'!$B39,'Infometrics inputs'!$B$21:$B$34,0),MATCH('Rating units'!AJ$29,'Infometrics inputs'!$D$20:$AR$20,0))</f>
        <v>233.29991385200361</v>
      </c>
      <c r="AK39" s="4">
        <f>AJ39*INDEX('Infometrics inputs'!$D$21:$AR$34,MATCH('Rating units'!$B39,'Infometrics inputs'!$B$21:$B$34,0),MATCH('Rating units'!AK$29,'Infometrics inputs'!$D$20:$AR$20,0))</f>
        <v>231.36826783114986</v>
      </c>
      <c r="AL39" s="4">
        <f>AK39*INDEX('Infometrics inputs'!$D$21:$AR$34,MATCH('Rating units'!$B39,'Infometrics inputs'!$B$21:$B$34,0),MATCH('Rating units'!AL$29,'Infometrics inputs'!$D$20:$AR$20,0))</f>
        <v>230.08050381724738</v>
      </c>
    </row>
    <row r="40" spans="2:38">
      <c r="B40" t="s">
        <v>10</v>
      </c>
      <c r="C40" t="s">
        <v>58</v>
      </c>
      <c r="D40" s="4"/>
      <c r="E40" s="4"/>
      <c r="F40" s="4">
        <f t="shared" si="3"/>
        <v>364.39205955334984</v>
      </c>
      <c r="G40" s="4">
        <f>F40*INDEX('Infometrics inputs'!$D$21:$AR$34,MATCH('Rating units'!$B40,'Infometrics inputs'!$B$21:$B$34,0),MATCH('Rating units'!G$29,'Infometrics inputs'!$D$20:$AR$20,0))</f>
        <v>378.81045039898595</v>
      </c>
      <c r="H40" s="4">
        <f>G40*INDEX('Infometrics inputs'!$D$21:$AR$34,MATCH('Rating units'!$B40,'Infometrics inputs'!$B$21:$B$34,0),MATCH('Rating units'!H$29,'Infometrics inputs'!$D$20:$AR$20,0))</f>
        <v>382.08735740935782</v>
      </c>
      <c r="I40" s="4">
        <f>H40*INDEX('Infometrics inputs'!$D$21:$AR$34,MATCH('Rating units'!$B40,'Infometrics inputs'!$B$21:$B$34,0),MATCH('Rating units'!I$29,'Infometrics inputs'!$D$20:$AR$20,0))</f>
        <v>384.70888301765524</v>
      </c>
      <c r="J40" s="4">
        <f>I40*INDEX('Infometrics inputs'!$D$21:$AR$34,MATCH('Rating units'!$B40,'Infometrics inputs'!$B$21:$B$34,0),MATCH('Rating units'!J$29,'Infometrics inputs'!$D$20:$AR$20,0))</f>
        <v>387.98579002802705</v>
      </c>
      <c r="K40" s="4">
        <f>J40*INDEX('Infometrics inputs'!$D$21:$AR$34,MATCH('Rating units'!$B40,'Infometrics inputs'!$B$21:$B$34,0),MATCH('Rating units'!K$29,'Infometrics inputs'!$D$20:$AR$20,0))</f>
        <v>391.26269703839893</v>
      </c>
      <c r="L40" s="4">
        <f>K40*INDEX('Infometrics inputs'!$D$21:$AR$34,MATCH('Rating units'!$B40,'Infometrics inputs'!$B$21:$B$34,0),MATCH('Rating units'!L$29,'Infometrics inputs'!$D$20:$AR$20,0))</f>
        <v>394.5396040487708</v>
      </c>
      <c r="M40" s="4">
        <f>L40*INDEX('Infometrics inputs'!$D$21:$AR$34,MATCH('Rating units'!$B40,'Infometrics inputs'!$B$21:$B$34,0),MATCH('Rating units'!M$29,'Infometrics inputs'!$D$20:$AR$20,0))</f>
        <v>397.81651105914267</v>
      </c>
      <c r="N40" s="4">
        <f>M40*INDEX('Infometrics inputs'!$D$21:$AR$34,MATCH('Rating units'!$B40,'Infometrics inputs'!$B$21:$B$34,0),MATCH('Rating units'!N$29,'Infometrics inputs'!$D$20:$AR$20,0))</f>
        <v>401.09341806951454</v>
      </c>
      <c r="O40" s="4">
        <f>N40*INDEX('Infometrics inputs'!$D$21:$AR$34,MATCH('Rating units'!$B40,'Infometrics inputs'!$B$21:$B$34,0),MATCH('Rating units'!O$29,'Infometrics inputs'!$D$20:$AR$20,0))</f>
        <v>403.71494367781202</v>
      </c>
      <c r="P40" s="4">
        <f>O40*INDEX('Infometrics inputs'!$D$21:$AR$34,MATCH('Rating units'!$B40,'Infometrics inputs'!$B$21:$B$34,0),MATCH('Rating units'!P$29,'Infometrics inputs'!$D$20:$AR$20,0))</f>
        <v>406.99185068818389</v>
      </c>
      <c r="Q40" s="4">
        <f>P40*INDEX('Infometrics inputs'!$D$21:$AR$34,MATCH('Rating units'!$B40,'Infometrics inputs'!$B$21:$B$34,0),MATCH('Rating units'!Q$29,'Infometrics inputs'!$D$20:$AR$20,0))</f>
        <v>410.9241391006301</v>
      </c>
      <c r="R40" s="4">
        <f>Q40*INDEX('Infometrics inputs'!$D$21:$AR$34,MATCH('Rating units'!$B40,'Infometrics inputs'!$B$21:$B$34,0),MATCH('Rating units'!R$29,'Infometrics inputs'!$D$20:$AR$20,0))</f>
        <v>412.89028330685318</v>
      </c>
      <c r="S40" s="4">
        <f>R40*INDEX('Infometrics inputs'!$D$21:$AR$34,MATCH('Rating units'!$B40,'Infometrics inputs'!$B$21:$B$34,0),MATCH('Rating units'!S$29,'Infometrics inputs'!$D$20:$AR$20,0))</f>
        <v>414.85642751307626</v>
      </c>
      <c r="T40" s="4">
        <f>S40*INDEX('Infometrics inputs'!$D$21:$AR$34,MATCH('Rating units'!$B40,'Infometrics inputs'!$B$21:$B$34,0),MATCH('Rating units'!T$29,'Infometrics inputs'!$D$20:$AR$20,0))</f>
        <v>416.82257171929933</v>
      </c>
      <c r="U40" s="4">
        <f>T40*INDEX('Infometrics inputs'!$D$21:$AR$34,MATCH('Rating units'!$B40,'Infometrics inputs'!$B$21:$B$34,0),MATCH('Rating units'!U$29,'Infometrics inputs'!$D$20:$AR$20,0))</f>
        <v>418.78871592552247</v>
      </c>
      <c r="V40" s="4">
        <f>U40*INDEX('Infometrics inputs'!$D$21:$AR$34,MATCH('Rating units'!$B40,'Infometrics inputs'!$B$21:$B$34,0),MATCH('Rating units'!V$29,'Infometrics inputs'!$D$20:$AR$20,0))</f>
        <v>420.7548601317456</v>
      </c>
      <c r="W40" s="4">
        <f>V40*INDEX('Infometrics inputs'!$D$21:$AR$34,MATCH('Rating units'!$B40,'Infometrics inputs'!$B$21:$B$34,0),MATCH('Rating units'!W$29,'Infometrics inputs'!$D$20:$AR$20,0))</f>
        <v>422.72100433796874</v>
      </c>
      <c r="X40" s="4">
        <f>W40*INDEX('Infometrics inputs'!$D$21:$AR$34,MATCH('Rating units'!$B40,'Infometrics inputs'!$B$21:$B$34,0),MATCH('Rating units'!X$29,'Infometrics inputs'!$D$20:$AR$20,0))</f>
        <v>424.68714854419187</v>
      </c>
      <c r="Y40" s="4">
        <f>X40*INDEX('Infometrics inputs'!$D$21:$AR$34,MATCH('Rating units'!$B40,'Infometrics inputs'!$B$21:$B$34,0),MATCH('Rating units'!Y$29,'Infometrics inputs'!$D$20:$AR$20,0))</f>
        <v>426.65329275041495</v>
      </c>
      <c r="Z40" s="4">
        <f>Y40*INDEX('Infometrics inputs'!$D$21:$AR$34,MATCH('Rating units'!$B40,'Infometrics inputs'!$B$21:$B$34,0),MATCH('Rating units'!Z$29,'Infometrics inputs'!$D$20:$AR$20,0))</f>
        <v>427.96405555456374</v>
      </c>
      <c r="AA40" s="4">
        <f>Z40*INDEX('Infometrics inputs'!$D$21:$AR$34,MATCH('Rating units'!$B40,'Infometrics inputs'!$B$21:$B$34,0),MATCH('Rating units'!AA$29,'Infometrics inputs'!$D$20:$AR$20,0))</f>
        <v>428.61943695663808</v>
      </c>
      <c r="AB40" s="4">
        <f>AA40*INDEX('Infometrics inputs'!$D$21:$AR$34,MATCH('Rating units'!$B40,'Infometrics inputs'!$B$21:$B$34,0),MATCH('Rating units'!AB$29,'Infometrics inputs'!$D$20:$AR$20,0))</f>
        <v>429.93019976078676</v>
      </c>
      <c r="AC40" s="4">
        <f>AB40*INDEX('Infometrics inputs'!$D$21:$AR$34,MATCH('Rating units'!$B40,'Infometrics inputs'!$B$21:$B$34,0),MATCH('Rating units'!AC$29,'Infometrics inputs'!$D$20:$AR$20,0))</f>
        <v>431.24096256493544</v>
      </c>
      <c r="AD40" s="4">
        <f>AC40*INDEX('Infometrics inputs'!$D$21:$AR$34,MATCH('Rating units'!$B40,'Infometrics inputs'!$B$21:$B$34,0),MATCH('Rating units'!AD$29,'Infometrics inputs'!$D$20:$AR$20,0))</f>
        <v>431.89634396700984</v>
      </c>
      <c r="AE40" s="4">
        <f>AD40*INDEX('Infometrics inputs'!$D$21:$AR$34,MATCH('Rating units'!$B40,'Infometrics inputs'!$B$21:$B$34,0),MATCH('Rating units'!AE$29,'Infometrics inputs'!$D$20:$AR$20,0))</f>
        <v>432.55172536908424</v>
      </c>
      <c r="AF40" s="4">
        <f>AE40*INDEX('Infometrics inputs'!$D$21:$AR$34,MATCH('Rating units'!$B40,'Infometrics inputs'!$B$21:$B$34,0),MATCH('Rating units'!AF$29,'Infometrics inputs'!$D$20:$AR$20,0))</f>
        <v>432.55172536908424</v>
      </c>
      <c r="AG40" s="4">
        <f>AF40*INDEX('Infometrics inputs'!$D$21:$AR$34,MATCH('Rating units'!$B40,'Infometrics inputs'!$B$21:$B$34,0),MATCH('Rating units'!AG$29,'Infometrics inputs'!$D$20:$AR$20,0))</f>
        <v>432.55172536908424</v>
      </c>
      <c r="AH40" s="4">
        <f>AG40*INDEX('Infometrics inputs'!$D$21:$AR$34,MATCH('Rating units'!$B40,'Infometrics inputs'!$B$21:$B$34,0),MATCH('Rating units'!AH$29,'Infometrics inputs'!$D$20:$AR$20,0))</f>
        <v>433.20710677115858</v>
      </c>
      <c r="AI40" s="4">
        <f>AH40*INDEX('Infometrics inputs'!$D$21:$AR$34,MATCH('Rating units'!$B40,'Infometrics inputs'!$B$21:$B$34,0),MATCH('Rating units'!AI$29,'Infometrics inputs'!$D$20:$AR$20,0))</f>
        <v>432.55172536908418</v>
      </c>
      <c r="AJ40" s="4">
        <f>AI40*INDEX('Infometrics inputs'!$D$21:$AR$34,MATCH('Rating units'!$B40,'Infometrics inputs'!$B$21:$B$34,0),MATCH('Rating units'!AJ$29,'Infometrics inputs'!$D$20:$AR$20,0))</f>
        <v>432.55172536908418</v>
      </c>
      <c r="AK40" s="4">
        <f>AJ40*INDEX('Infometrics inputs'!$D$21:$AR$34,MATCH('Rating units'!$B40,'Infometrics inputs'!$B$21:$B$34,0),MATCH('Rating units'!AK$29,'Infometrics inputs'!$D$20:$AR$20,0))</f>
        <v>431.89634396700984</v>
      </c>
      <c r="AL40" s="4">
        <f>AK40*INDEX('Infometrics inputs'!$D$21:$AR$34,MATCH('Rating units'!$B40,'Infometrics inputs'!$B$21:$B$34,0),MATCH('Rating units'!AL$29,'Infometrics inputs'!$D$20:$AR$20,0))</f>
        <v>431.89634396700984</v>
      </c>
    </row>
    <row r="41" spans="2:38">
      <c r="B41" t="s">
        <v>16</v>
      </c>
      <c r="C41" t="s">
        <v>59</v>
      </c>
      <c r="D41" s="4"/>
      <c r="E41" s="4"/>
      <c r="F41" s="4">
        <f t="shared" si="3"/>
        <v>12.737830319888735</v>
      </c>
      <c r="G41" s="4">
        <f>F41*INDEX('Infometrics inputs'!$D$21:$AR$34,MATCH('Rating units'!$B41,'Infometrics inputs'!$B$21:$B$34,0),MATCH('Rating units'!G$29,'Infometrics inputs'!$D$20:$AR$20,0))</f>
        <v>13.361460729472483</v>
      </c>
      <c r="H41" s="4">
        <f>G41*INDEX('Infometrics inputs'!$D$21:$AR$34,MATCH('Rating units'!$B41,'Infometrics inputs'!$B$21:$B$34,0),MATCH('Rating units'!H$29,'Infometrics inputs'!$D$20:$AR$20,0))</f>
        <v>13.540664870157467</v>
      </c>
      <c r="I41" s="4">
        <f>H41*INDEX('Infometrics inputs'!$D$21:$AR$34,MATCH('Rating units'!$B41,'Infometrics inputs'!$B$21:$B$34,0),MATCH('Rating units'!I$29,'Infometrics inputs'!$D$20:$AR$20,0))</f>
        <v>13.719869010842451</v>
      </c>
      <c r="J41" s="4">
        <f>I41*INDEX('Infometrics inputs'!$D$21:$AR$34,MATCH('Rating units'!$B41,'Infometrics inputs'!$B$21:$B$34,0),MATCH('Rating units'!J$29,'Infometrics inputs'!$D$20:$AR$20,0))</f>
        <v>13.877568654645239</v>
      </c>
      <c r="K41" s="4">
        <f>J41*INDEX('Infometrics inputs'!$D$21:$AR$34,MATCH('Rating units'!$B41,'Infometrics inputs'!$B$21:$B$34,0),MATCH('Rating units'!K$29,'Infometrics inputs'!$D$20:$AR$20,0))</f>
        <v>14.035268298448027</v>
      </c>
      <c r="L41" s="4">
        <f>K41*INDEX('Infometrics inputs'!$D$21:$AR$34,MATCH('Rating units'!$B41,'Infometrics inputs'!$B$21:$B$34,0),MATCH('Rating units'!L$29,'Infometrics inputs'!$D$20:$AR$20,0))</f>
        <v>14.185799776623414</v>
      </c>
      <c r="M41" s="4">
        <f>L41*INDEX('Infometrics inputs'!$D$21:$AR$34,MATCH('Rating units'!$B41,'Infometrics inputs'!$B$21:$B$34,0),MATCH('Rating units'!M$29,'Infometrics inputs'!$D$20:$AR$20,0))</f>
        <v>14.314826757916604</v>
      </c>
      <c r="N41" s="4">
        <f>M41*INDEX('Infometrics inputs'!$D$21:$AR$34,MATCH('Rating units'!$B41,'Infometrics inputs'!$B$21:$B$34,0),MATCH('Rating units'!N$29,'Infometrics inputs'!$D$20:$AR$20,0))</f>
        <v>14.429517407954997</v>
      </c>
      <c r="O41" s="4">
        <f>N41*INDEX('Infometrics inputs'!$D$21:$AR$34,MATCH('Rating units'!$B41,'Infometrics inputs'!$B$21:$B$34,0),MATCH('Rating units'!O$29,'Infometrics inputs'!$D$20:$AR$20,0))</f>
        <v>14.537039892365987</v>
      </c>
      <c r="P41" s="4">
        <f>O41*INDEX('Infometrics inputs'!$D$21:$AR$34,MATCH('Rating units'!$B41,'Infometrics inputs'!$B$21:$B$34,0),MATCH('Rating units'!P$29,'Infometrics inputs'!$D$20:$AR$20,0))</f>
        <v>14.630226045522178</v>
      </c>
      <c r="Q41" s="4">
        <f>P41*INDEX('Infometrics inputs'!$D$21:$AR$34,MATCH('Rating units'!$B41,'Infometrics inputs'!$B$21:$B$34,0),MATCH('Rating units'!Q$29,'Infometrics inputs'!$D$20:$AR$20,0))</f>
        <v>14.709075867423573</v>
      </c>
      <c r="R41" s="4">
        <f>Q41*INDEX('Infometrics inputs'!$D$21:$AR$34,MATCH('Rating units'!$B41,'Infometrics inputs'!$B$21:$B$34,0),MATCH('Rating units'!R$29,'Infometrics inputs'!$D$20:$AR$20,0))</f>
        <v>14.759253026815371</v>
      </c>
      <c r="S41" s="4">
        <f>R41*INDEX('Infometrics inputs'!$D$21:$AR$34,MATCH('Rating units'!$B41,'Infometrics inputs'!$B$21:$B$34,0),MATCH('Rating units'!S$29,'Infometrics inputs'!$D$20:$AR$20,0))</f>
        <v>14.802262020579766</v>
      </c>
      <c r="T41" s="4">
        <f>S41*INDEX('Infometrics inputs'!$D$21:$AR$34,MATCH('Rating units'!$B41,'Infometrics inputs'!$B$21:$B$34,0),MATCH('Rating units'!T$29,'Infometrics inputs'!$D$20:$AR$20,0))</f>
        <v>14.823766517461966</v>
      </c>
      <c r="U41" s="4">
        <f>T41*INDEX('Infometrics inputs'!$D$21:$AR$34,MATCH('Rating units'!$B41,'Infometrics inputs'!$B$21:$B$34,0),MATCH('Rating units'!U$29,'Infometrics inputs'!$D$20:$AR$20,0))</f>
        <v>14.830934683089367</v>
      </c>
      <c r="V41" s="4">
        <f>U41*INDEX('Infometrics inputs'!$D$21:$AR$34,MATCH('Rating units'!$B41,'Infometrics inputs'!$B$21:$B$34,0),MATCH('Rating units'!V$29,'Infometrics inputs'!$D$20:$AR$20,0))</f>
        <v>14.838102848716765</v>
      </c>
      <c r="W41" s="4">
        <f>V41*INDEX('Infometrics inputs'!$D$21:$AR$34,MATCH('Rating units'!$B41,'Infometrics inputs'!$B$21:$B$34,0),MATCH('Rating units'!W$29,'Infometrics inputs'!$D$20:$AR$20,0))</f>
        <v>14.859607345598963</v>
      </c>
      <c r="X41" s="4">
        <f>W41*INDEX('Infometrics inputs'!$D$21:$AR$34,MATCH('Rating units'!$B41,'Infometrics inputs'!$B$21:$B$34,0),MATCH('Rating units'!X$29,'Infometrics inputs'!$D$20:$AR$20,0))</f>
        <v>14.866775511226361</v>
      </c>
      <c r="Y41" s="4">
        <f>X41*INDEX('Infometrics inputs'!$D$21:$AR$34,MATCH('Rating units'!$B41,'Infometrics inputs'!$B$21:$B$34,0),MATCH('Rating units'!Y$29,'Infometrics inputs'!$D$20:$AR$20,0))</f>
        <v>14.852439179971562</v>
      </c>
      <c r="Z41" s="4">
        <f>Y41*INDEX('Infometrics inputs'!$D$21:$AR$34,MATCH('Rating units'!$B41,'Infometrics inputs'!$B$21:$B$34,0),MATCH('Rating units'!Z$29,'Infometrics inputs'!$D$20:$AR$20,0))</f>
        <v>14.838102848716762</v>
      </c>
      <c r="AA41" s="4">
        <f>Z41*INDEX('Infometrics inputs'!$D$21:$AR$34,MATCH('Rating units'!$B41,'Infometrics inputs'!$B$21:$B$34,0),MATCH('Rating units'!AA$29,'Infometrics inputs'!$D$20:$AR$20,0))</f>
        <v>14.816598351834564</v>
      </c>
      <c r="AB41" s="4">
        <f>AA41*INDEX('Infometrics inputs'!$D$21:$AR$34,MATCH('Rating units'!$B41,'Infometrics inputs'!$B$21:$B$34,0),MATCH('Rating units'!AB$29,'Infometrics inputs'!$D$20:$AR$20,0))</f>
        <v>14.816598351834564</v>
      </c>
      <c r="AC41" s="4">
        <f>AB41*INDEX('Infometrics inputs'!$D$21:$AR$34,MATCH('Rating units'!$B41,'Infometrics inputs'!$B$21:$B$34,0),MATCH('Rating units'!AC$29,'Infometrics inputs'!$D$20:$AR$20,0))</f>
        <v>14.816598351834564</v>
      </c>
      <c r="AD41" s="4">
        <f>AC41*INDEX('Infometrics inputs'!$D$21:$AR$34,MATCH('Rating units'!$B41,'Infometrics inputs'!$B$21:$B$34,0),MATCH('Rating units'!AD$29,'Infometrics inputs'!$D$20:$AR$20,0))</f>
        <v>14.802262020579764</v>
      </c>
      <c r="AE41" s="4">
        <f>AD41*INDEX('Infometrics inputs'!$D$21:$AR$34,MATCH('Rating units'!$B41,'Infometrics inputs'!$B$21:$B$34,0),MATCH('Rating units'!AE$29,'Infometrics inputs'!$D$20:$AR$20,0))</f>
        <v>14.787925689324965</v>
      </c>
      <c r="AF41" s="4">
        <f>AE41*INDEX('Infometrics inputs'!$D$21:$AR$34,MATCH('Rating units'!$B41,'Infometrics inputs'!$B$21:$B$34,0),MATCH('Rating units'!AF$29,'Infometrics inputs'!$D$20:$AR$20,0))</f>
        <v>14.759253026815367</v>
      </c>
      <c r="AG41" s="4">
        <f>AF41*INDEX('Infometrics inputs'!$D$21:$AR$34,MATCH('Rating units'!$B41,'Infometrics inputs'!$B$21:$B$34,0),MATCH('Rating units'!AG$29,'Infometrics inputs'!$D$20:$AR$20,0))</f>
        <v>14.759253026815367</v>
      </c>
      <c r="AH41" s="4">
        <f>AG41*INDEX('Infometrics inputs'!$D$21:$AR$34,MATCH('Rating units'!$B41,'Infometrics inputs'!$B$21:$B$34,0),MATCH('Rating units'!AH$29,'Infometrics inputs'!$D$20:$AR$20,0))</f>
        <v>14.759253026815367</v>
      </c>
      <c r="AI41" s="4">
        <f>AH41*INDEX('Infometrics inputs'!$D$21:$AR$34,MATCH('Rating units'!$B41,'Infometrics inputs'!$B$21:$B$34,0),MATCH('Rating units'!AI$29,'Infometrics inputs'!$D$20:$AR$20,0))</f>
        <v>14.744916695560569</v>
      </c>
      <c r="AJ41" s="4">
        <f>AI41*INDEX('Infometrics inputs'!$D$21:$AR$34,MATCH('Rating units'!$B41,'Infometrics inputs'!$B$21:$B$34,0),MATCH('Rating units'!AJ$29,'Infometrics inputs'!$D$20:$AR$20,0))</f>
        <v>14.737748529933169</v>
      </c>
      <c r="AK41" s="4">
        <f>AJ41*INDEX('Infometrics inputs'!$D$21:$AR$34,MATCH('Rating units'!$B41,'Infometrics inputs'!$B$21:$B$34,0),MATCH('Rating units'!AK$29,'Infometrics inputs'!$D$20:$AR$20,0))</f>
        <v>14.730580364305769</v>
      </c>
      <c r="AL41" s="4">
        <f>AK41*INDEX('Infometrics inputs'!$D$21:$AR$34,MATCH('Rating units'!$B41,'Infometrics inputs'!$B$21:$B$34,0),MATCH('Rating units'!AL$29,'Infometrics inputs'!$D$20:$AR$20,0))</f>
        <v>14.701907701796172</v>
      </c>
    </row>
    <row r="42" spans="2:38">
      <c r="B42" t="s">
        <v>10</v>
      </c>
      <c r="C42" t="s">
        <v>61</v>
      </c>
      <c r="D42" s="4"/>
      <c r="E42" s="4"/>
      <c r="F42" s="4">
        <f t="shared" si="3"/>
        <v>330</v>
      </c>
      <c r="G42" s="4">
        <f>F42*INDEX('Infometrics inputs'!$D$21:$AR$34,MATCH('Rating units'!$B42,'Infometrics inputs'!$B$21:$B$34,0),MATCH('Rating units'!G$29,'Infometrics inputs'!$D$20:$AR$20,0))</f>
        <v>343.05755395683451</v>
      </c>
      <c r="H42" s="4">
        <f>G42*INDEX('Infometrics inputs'!$D$21:$AR$34,MATCH('Rating units'!$B42,'Infometrics inputs'!$B$21:$B$34,0),MATCH('Rating units'!H$29,'Infometrics inputs'!$D$20:$AR$20,0))</f>
        <v>346.02517985611507</v>
      </c>
      <c r="I42" s="4">
        <f>H42*INDEX('Infometrics inputs'!$D$21:$AR$34,MATCH('Rating units'!$B42,'Infometrics inputs'!$B$21:$B$34,0),MATCH('Rating units'!I$29,'Infometrics inputs'!$D$20:$AR$20,0))</f>
        <v>348.39928057553948</v>
      </c>
      <c r="J42" s="4">
        <f>I42*INDEX('Infometrics inputs'!$D$21:$AR$34,MATCH('Rating units'!$B42,'Infometrics inputs'!$B$21:$B$34,0),MATCH('Rating units'!J$29,'Infometrics inputs'!$D$20:$AR$20,0))</f>
        <v>351.36690647482004</v>
      </c>
      <c r="K42" s="4">
        <f>J42*INDEX('Infometrics inputs'!$D$21:$AR$34,MATCH('Rating units'!$B42,'Infometrics inputs'!$B$21:$B$34,0),MATCH('Rating units'!K$29,'Infometrics inputs'!$D$20:$AR$20,0))</f>
        <v>354.33453237410066</v>
      </c>
      <c r="L42" s="4">
        <f>K42*INDEX('Infometrics inputs'!$D$21:$AR$34,MATCH('Rating units'!$B42,'Infometrics inputs'!$B$21:$B$34,0),MATCH('Rating units'!L$29,'Infometrics inputs'!$D$20:$AR$20,0))</f>
        <v>357.30215827338122</v>
      </c>
      <c r="M42" s="4">
        <f>L42*INDEX('Infometrics inputs'!$D$21:$AR$34,MATCH('Rating units'!$B42,'Infometrics inputs'!$B$21:$B$34,0),MATCH('Rating units'!M$29,'Infometrics inputs'!$D$20:$AR$20,0))</f>
        <v>360.26978417266184</v>
      </c>
      <c r="N42" s="4">
        <f>M42*INDEX('Infometrics inputs'!$D$21:$AR$34,MATCH('Rating units'!$B42,'Infometrics inputs'!$B$21:$B$34,0),MATCH('Rating units'!N$29,'Infometrics inputs'!$D$20:$AR$20,0))</f>
        <v>363.23741007194246</v>
      </c>
      <c r="O42" s="4">
        <f>N42*INDEX('Infometrics inputs'!$D$21:$AR$34,MATCH('Rating units'!$B42,'Infometrics inputs'!$B$21:$B$34,0),MATCH('Rating units'!O$29,'Infometrics inputs'!$D$20:$AR$20,0))</f>
        <v>365.61151079136692</v>
      </c>
      <c r="P42" s="4">
        <f>O42*INDEX('Infometrics inputs'!$D$21:$AR$34,MATCH('Rating units'!$B42,'Infometrics inputs'!$B$21:$B$34,0),MATCH('Rating units'!P$29,'Infometrics inputs'!$D$20:$AR$20,0))</f>
        <v>368.57913669064754</v>
      </c>
      <c r="Q42" s="4">
        <f>P42*INDEX('Infometrics inputs'!$D$21:$AR$34,MATCH('Rating units'!$B42,'Infometrics inputs'!$B$21:$B$34,0),MATCH('Rating units'!Q$29,'Infometrics inputs'!$D$20:$AR$20,0))</f>
        <v>372.14028776978427</v>
      </c>
      <c r="R42" s="4">
        <f>Q42*INDEX('Infometrics inputs'!$D$21:$AR$34,MATCH('Rating units'!$B42,'Infometrics inputs'!$B$21:$B$34,0),MATCH('Rating units'!R$29,'Infometrics inputs'!$D$20:$AR$20,0))</f>
        <v>373.92086330935257</v>
      </c>
      <c r="S42" s="4">
        <f>R42*INDEX('Infometrics inputs'!$D$21:$AR$34,MATCH('Rating units'!$B42,'Infometrics inputs'!$B$21:$B$34,0),MATCH('Rating units'!S$29,'Infometrics inputs'!$D$20:$AR$20,0))</f>
        <v>375.70143884892093</v>
      </c>
      <c r="T42" s="4">
        <f>S42*INDEX('Infometrics inputs'!$D$21:$AR$34,MATCH('Rating units'!$B42,'Infometrics inputs'!$B$21:$B$34,0),MATCH('Rating units'!T$29,'Infometrics inputs'!$D$20:$AR$20,0))</f>
        <v>377.48201438848923</v>
      </c>
      <c r="U42" s="4">
        <f>T42*INDEX('Infometrics inputs'!$D$21:$AR$34,MATCH('Rating units'!$B42,'Infometrics inputs'!$B$21:$B$34,0),MATCH('Rating units'!U$29,'Infometrics inputs'!$D$20:$AR$20,0))</f>
        <v>379.26258992805759</v>
      </c>
      <c r="V42" s="4">
        <f>U42*INDEX('Infometrics inputs'!$D$21:$AR$34,MATCH('Rating units'!$B42,'Infometrics inputs'!$B$21:$B$34,0),MATCH('Rating units'!V$29,'Infometrics inputs'!$D$20:$AR$20,0))</f>
        <v>381.04316546762595</v>
      </c>
      <c r="W42" s="4">
        <f>V42*INDEX('Infometrics inputs'!$D$21:$AR$34,MATCH('Rating units'!$B42,'Infometrics inputs'!$B$21:$B$34,0),MATCH('Rating units'!W$29,'Infometrics inputs'!$D$20:$AR$20,0))</f>
        <v>382.82374100719431</v>
      </c>
      <c r="X42" s="4">
        <f>W42*INDEX('Infometrics inputs'!$D$21:$AR$34,MATCH('Rating units'!$B42,'Infometrics inputs'!$B$21:$B$34,0),MATCH('Rating units'!X$29,'Infometrics inputs'!$D$20:$AR$20,0))</f>
        <v>384.60431654676267</v>
      </c>
      <c r="Y42" s="4">
        <f>X42*INDEX('Infometrics inputs'!$D$21:$AR$34,MATCH('Rating units'!$B42,'Infometrics inputs'!$B$21:$B$34,0),MATCH('Rating units'!Y$29,'Infometrics inputs'!$D$20:$AR$20,0))</f>
        <v>386.38489208633098</v>
      </c>
      <c r="Z42" s="4">
        <f>Y42*INDEX('Infometrics inputs'!$D$21:$AR$34,MATCH('Rating units'!$B42,'Infometrics inputs'!$B$21:$B$34,0),MATCH('Rating units'!Z$29,'Infometrics inputs'!$D$20:$AR$20,0))</f>
        <v>387.57194244604324</v>
      </c>
      <c r="AA42" s="4">
        <f>Z42*INDEX('Infometrics inputs'!$D$21:$AR$34,MATCH('Rating units'!$B42,'Infometrics inputs'!$B$21:$B$34,0),MATCH('Rating units'!AA$29,'Infometrics inputs'!$D$20:$AR$20,0))</f>
        <v>388.16546762589934</v>
      </c>
      <c r="AB42" s="4">
        <f>AA42*INDEX('Infometrics inputs'!$D$21:$AR$34,MATCH('Rating units'!$B42,'Infometrics inputs'!$B$21:$B$34,0),MATCH('Rating units'!AB$29,'Infometrics inputs'!$D$20:$AR$20,0))</f>
        <v>389.35251798561154</v>
      </c>
      <c r="AC42" s="4">
        <f>AB42*INDEX('Infometrics inputs'!$D$21:$AR$34,MATCH('Rating units'!$B42,'Infometrics inputs'!$B$21:$B$34,0),MATCH('Rating units'!AC$29,'Infometrics inputs'!$D$20:$AR$20,0))</f>
        <v>390.53956834532374</v>
      </c>
      <c r="AD42" s="4">
        <f>AC42*INDEX('Infometrics inputs'!$D$21:$AR$34,MATCH('Rating units'!$B42,'Infometrics inputs'!$B$21:$B$34,0),MATCH('Rating units'!AD$29,'Infometrics inputs'!$D$20:$AR$20,0))</f>
        <v>391.1330935251799</v>
      </c>
      <c r="AE42" s="4">
        <f>AD42*INDEX('Infometrics inputs'!$D$21:$AR$34,MATCH('Rating units'!$B42,'Infometrics inputs'!$B$21:$B$34,0),MATCH('Rating units'!AE$29,'Infometrics inputs'!$D$20:$AR$20,0))</f>
        <v>391.726618705036</v>
      </c>
      <c r="AF42" s="4">
        <f>AE42*INDEX('Infometrics inputs'!$D$21:$AR$34,MATCH('Rating units'!$B42,'Infometrics inputs'!$B$21:$B$34,0),MATCH('Rating units'!AF$29,'Infometrics inputs'!$D$20:$AR$20,0))</f>
        <v>391.726618705036</v>
      </c>
      <c r="AG42" s="4">
        <f>AF42*INDEX('Infometrics inputs'!$D$21:$AR$34,MATCH('Rating units'!$B42,'Infometrics inputs'!$B$21:$B$34,0),MATCH('Rating units'!AG$29,'Infometrics inputs'!$D$20:$AR$20,0))</f>
        <v>391.726618705036</v>
      </c>
      <c r="AH42" s="4">
        <f>AG42*INDEX('Infometrics inputs'!$D$21:$AR$34,MATCH('Rating units'!$B42,'Infometrics inputs'!$B$21:$B$34,0),MATCH('Rating units'!AH$29,'Infometrics inputs'!$D$20:$AR$20,0))</f>
        <v>392.3201438848921</v>
      </c>
      <c r="AI42" s="4">
        <f>AH42*INDEX('Infometrics inputs'!$D$21:$AR$34,MATCH('Rating units'!$B42,'Infometrics inputs'!$B$21:$B$34,0),MATCH('Rating units'!AI$29,'Infometrics inputs'!$D$20:$AR$20,0))</f>
        <v>391.726618705036</v>
      </c>
      <c r="AJ42" s="4">
        <f>AI42*INDEX('Infometrics inputs'!$D$21:$AR$34,MATCH('Rating units'!$B42,'Infometrics inputs'!$B$21:$B$34,0),MATCH('Rating units'!AJ$29,'Infometrics inputs'!$D$20:$AR$20,0))</f>
        <v>391.726618705036</v>
      </c>
      <c r="AK42" s="4">
        <f>AJ42*INDEX('Infometrics inputs'!$D$21:$AR$34,MATCH('Rating units'!$B42,'Infometrics inputs'!$B$21:$B$34,0),MATCH('Rating units'!AK$29,'Infometrics inputs'!$D$20:$AR$20,0))</f>
        <v>391.1330935251799</v>
      </c>
      <c r="AL42" s="4">
        <f>AK42*INDEX('Infometrics inputs'!$D$21:$AR$34,MATCH('Rating units'!$B42,'Infometrics inputs'!$B$21:$B$34,0),MATCH('Rating units'!AL$29,'Infometrics inputs'!$D$20:$AR$20,0))</f>
        <v>391.1330935251799</v>
      </c>
    </row>
    <row r="43" spans="2:38">
      <c r="B43" t="s">
        <v>5</v>
      </c>
      <c r="C43" t="s">
        <v>62</v>
      </c>
      <c r="D43" s="4"/>
      <c r="E43" s="4"/>
      <c r="F43" s="4">
        <f t="shared" si="3"/>
        <v>159</v>
      </c>
      <c r="G43" s="4">
        <f>F43*INDEX('Infometrics inputs'!$D$21:$AR$34,MATCH('Rating units'!$B43,'Infometrics inputs'!$B$21:$B$34,0),MATCH('Rating units'!G$29,'Infometrics inputs'!$D$20:$AR$20,0))</f>
        <v>165.16162570888469</v>
      </c>
      <c r="H43" s="4">
        <f>G43*INDEX('Infometrics inputs'!$D$21:$AR$34,MATCH('Rating units'!$B43,'Infometrics inputs'!$B$21:$B$34,0),MATCH('Rating units'!H$29,'Infometrics inputs'!$D$20:$AR$20,0))</f>
        <v>166.96502835538755</v>
      </c>
      <c r="I43" s="4">
        <f>H43*INDEX('Infometrics inputs'!$D$21:$AR$34,MATCH('Rating units'!$B43,'Infometrics inputs'!$B$21:$B$34,0),MATCH('Rating units'!I$29,'Infometrics inputs'!$D$20:$AR$20,0))</f>
        <v>168.76843100189038</v>
      </c>
      <c r="J43" s="4">
        <f>I43*INDEX('Infometrics inputs'!$D$21:$AR$34,MATCH('Rating units'!$B43,'Infometrics inputs'!$B$21:$B$34,0),MATCH('Rating units'!J$29,'Infometrics inputs'!$D$20:$AR$20,0))</f>
        <v>170.57183364839321</v>
      </c>
      <c r="K43" s="4">
        <f>J43*INDEX('Infometrics inputs'!$D$21:$AR$34,MATCH('Rating units'!$B43,'Infometrics inputs'!$B$21:$B$34,0),MATCH('Rating units'!K$29,'Infometrics inputs'!$D$20:$AR$20,0))</f>
        <v>172.52551984877127</v>
      </c>
      <c r="L43" s="4">
        <f>K43*INDEX('Infometrics inputs'!$D$21:$AR$34,MATCH('Rating units'!$B43,'Infometrics inputs'!$B$21:$B$34,0),MATCH('Rating units'!L$29,'Infometrics inputs'!$D$20:$AR$20,0))</f>
        <v>174.3289224952741</v>
      </c>
      <c r="M43" s="4">
        <f>L43*INDEX('Infometrics inputs'!$D$21:$AR$34,MATCH('Rating units'!$B43,'Infometrics inputs'!$B$21:$B$34,0),MATCH('Rating units'!M$29,'Infometrics inputs'!$D$20:$AR$20,0))</f>
        <v>175.83175803402645</v>
      </c>
      <c r="N43" s="4">
        <f>M43*INDEX('Infometrics inputs'!$D$21:$AR$34,MATCH('Rating units'!$B43,'Infometrics inputs'!$B$21:$B$34,0),MATCH('Rating units'!N$29,'Infometrics inputs'!$D$20:$AR$20,0))</f>
        <v>177.3345935727788</v>
      </c>
      <c r="O43" s="4">
        <f>N43*INDEX('Infometrics inputs'!$D$21:$AR$34,MATCH('Rating units'!$B43,'Infometrics inputs'!$B$21:$B$34,0),MATCH('Rating units'!O$29,'Infometrics inputs'!$D$20:$AR$20,0))</f>
        <v>178.68714555765592</v>
      </c>
      <c r="P43" s="4">
        <f>O43*INDEX('Infometrics inputs'!$D$21:$AR$34,MATCH('Rating units'!$B43,'Infometrics inputs'!$B$21:$B$34,0),MATCH('Rating units'!P$29,'Infometrics inputs'!$D$20:$AR$20,0))</f>
        <v>180.1899810964083</v>
      </c>
      <c r="Q43" s="4">
        <f>P43*INDEX('Infometrics inputs'!$D$21:$AR$34,MATCH('Rating units'!$B43,'Infometrics inputs'!$B$21:$B$34,0),MATCH('Rating units'!Q$29,'Infometrics inputs'!$D$20:$AR$20,0))</f>
        <v>181.69281663516065</v>
      </c>
      <c r="R43" s="4">
        <f>Q43*INDEX('Infometrics inputs'!$D$21:$AR$34,MATCH('Rating units'!$B43,'Infometrics inputs'!$B$21:$B$34,0),MATCH('Rating units'!R$29,'Infometrics inputs'!$D$20:$AR$20,0))</f>
        <v>182.89508506616255</v>
      </c>
      <c r="S43" s="4">
        <f>R43*INDEX('Infometrics inputs'!$D$21:$AR$34,MATCH('Rating units'!$B43,'Infometrics inputs'!$B$21:$B$34,0),MATCH('Rating units'!S$29,'Infometrics inputs'!$D$20:$AR$20,0))</f>
        <v>184.24763705103967</v>
      </c>
      <c r="T43" s="4">
        <f>S43*INDEX('Infometrics inputs'!$D$21:$AR$34,MATCH('Rating units'!$B43,'Infometrics inputs'!$B$21:$B$34,0),MATCH('Rating units'!T$29,'Infometrics inputs'!$D$20:$AR$20,0))</f>
        <v>185.44990548204157</v>
      </c>
      <c r="U43" s="4">
        <f>T43*INDEX('Infometrics inputs'!$D$21:$AR$34,MATCH('Rating units'!$B43,'Infometrics inputs'!$B$21:$B$34,0),MATCH('Rating units'!U$29,'Infometrics inputs'!$D$20:$AR$20,0))</f>
        <v>186.50189035916821</v>
      </c>
      <c r="V43" s="4">
        <f>U43*INDEX('Infometrics inputs'!$D$21:$AR$34,MATCH('Rating units'!$B43,'Infometrics inputs'!$B$21:$B$34,0),MATCH('Rating units'!V$29,'Infometrics inputs'!$D$20:$AR$20,0))</f>
        <v>187.70415879017011</v>
      </c>
      <c r="W43" s="4">
        <f>V43*INDEX('Infometrics inputs'!$D$21:$AR$34,MATCH('Rating units'!$B43,'Infometrics inputs'!$B$21:$B$34,0),MATCH('Rating units'!W$29,'Infometrics inputs'!$D$20:$AR$20,0))</f>
        <v>188.15500945179582</v>
      </c>
      <c r="X43" s="4">
        <f>W43*INDEX('Infometrics inputs'!$D$21:$AR$34,MATCH('Rating units'!$B43,'Infometrics inputs'!$B$21:$B$34,0),MATCH('Rating units'!X$29,'Infometrics inputs'!$D$20:$AR$20,0))</f>
        <v>188.60586011342153</v>
      </c>
      <c r="Y43" s="4">
        <f>X43*INDEX('Infometrics inputs'!$D$21:$AR$34,MATCH('Rating units'!$B43,'Infometrics inputs'!$B$21:$B$34,0),MATCH('Rating units'!Y$29,'Infometrics inputs'!$D$20:$AR$20,0))</f>
        <v>188.90642722117201</v>
      </c>
      <c r="Z43" s="4">
        <f>Y43*INDEX('Infometrics inputs'!$D$21:$AR$34,MATCH('Rating units'!$B43,'Infometrics inputs'!$B$21:$B$34,0),MATCH('Rating units'!Z$29,'Infometrics inputs'!$D$20:$AR$20,0))</f>
        <v>189.20699432892249</v>
      </c>
      <c r="AA43" s="4">
        <f>Z43*INDEX('Infometrics inputs'!$D$21:$AR$34,MATCH('Rating units'!$B43,'Infometrics inputs'!$B$21:$B$34,0),MATCH('Rating units'!AA$29,'Infometrics inputs'!$D$20:$AR$20,0))</f>
        <v>189.35727788279772</v>
      </c>
      <c r="AB43" s="4">
        <f>AA43*INDEX('Infometrics inputs'!$D$21:$AR$34,MATCH('Rating units'!$B43,'Infometrics inputs'!$B$21:$B$34,0),MATCH('Rating units'!AB$29,'Infometrics inputs'!$D$20:$AR$20,0))</f>
        <v>189.20699432892249</v>
      </c>
      <c r="AC43" s="4">
        <f>AB43*INDEX('Infometrics inputs'!$D$21:$AR$34,MATCH('Rating units'!$B43,'Infometrics inputs'!$B$21:$B$34,0),MATCH('Rating units'!AC$29,'Infometrics inputs'!$D$20:$AR$20,0))</f>
        <v>189.20699432892249</v>
      </c>
      <c r="AD43" s="4">
        <f>AC43*INDEX('Infometrics inputs'!$D$21:$AR$34,MATCH('Rating units'!$B43,'Infometrics inputs'!$B$21:$B$34,0),MATCH('Rating units'!AD$29,'Infometrics inputs'!$D$20:$AR$20,0))</f>
        <v>188.90642722117201</v>
      </c>
      <c r="AE43" s="4">
        <f>AD43*INDEX('Infometrics inputs'!$D$21:$AR$34,MATCH('Rating units'!$B43,'Infometrics inputs'!$B$21:$B$34,0),MATCH('Rating units'!AE$29,'Infometrics inputs'!$D$20:$AR$20,0))</f>
        <v>188.60586011342153</v>
      </c>
      <c r="AF43" s="4">
        <f>AE43*INDEX('Infometrics inputs'!$D$21:$AR$34,MATCH('Rating units'!$B43,'Infometrics inputs'!$B$21:$B$34,0),MATCH('Rating units'!AF$29,'Infometrics inputs'!$D$20:$AR$20,0))</f>
        <v>188.15500945179582</v>
      </c>
      <c r="AG43" s="4">
        <f>AF43*INDEX('Infometrics inputs'!$D$21:$AR$34,MATCH('Rating units'!$B43,'Infometrics inputs'!$B$21:$B$34,0),MATCH('Rating units'!AG$29,'Infometrics inputs'!$D$20:$AR$20,0))</f>
        <v>187.70415879017011</v>
      </c>
      <c r="AH43" s="4">
        <f>AG43*INDEX('Infometrics inputs'!$D$21:$AR$34,MATCH('Rating units'!$B43,'Infometrics inputs'!$B$21:$B$34,0),MATCH('Rating units'!AH$29,'Infometrics inputs'!$D$20:$AR$20,0))</f>
        <v>187.10302457466915</v>
      </c>
      <c r="AI43" s="4">
        <f>AH43*INDEX('Infometrics inputs'!$D$21:$AR$34,MATCH('Rating units'!$B43,'Infometrics inputs'!$B$21:$B$34,0),MATCH('Rating units'!AI$29,'Infometrics inputs'!$D$20:$AR$20,0))</f>
        <v>186.50189035916821</v>
      </c>
      <c r="AJ43" s="4">
        <f>AI43*INDEX('Infometrics inputs'!$D$21:$AR$34,MATCH('Rating units'!$B43,'Infometrics inputs'!$B$21:$B$34,0),MATCH('Rating units'!AJ$29,'Infometrics inputs'!$D$20:$AR$20,0))</f>
        <v>185.75047258979203</v>
      </c>
      <c r="AK43" s="4">
        <f>AJ43*INDEX('Infometrics inputs'!$D$21:$AR$34,MATCH('Rating units'!$B43,'Infometrics inputs'!$B$21:$B$34,0),MATCH('Rating units'!AK$29,'Infometrics inputs'!$D$20:$AR$20,0))</f>
        <v>185.14933837429109</v>
      </c>
      <c r="AL43" s="4">
        <f>AK43*INDEX('Infometrics inputs'!$D$21:$AR$34,MATCH('Rating units'!$B43,'Infometrics inputs'!$B$21:$B$34,0),MATCH('Rating units'!AL$29,'Infometrics inputs'!$D$20:$AR$20,0))</f>
        <v>184.3979206049149</v>
      </c>
    </row>
    <row r="44" spans="2:38">
      <c r="B44" t="s">
        <v>3</v>
      </c>
      <c r="C44" t="s">
        <v>63</v>
      </c>
      <c r="D44" s="4"/>
      <c r="E44" s="4"/>
      <c r="F44" s="4">
        <f t="shared" si="3"/>
        <v>1880</v>
      </c>
      <c r="G44" s="4">
        <f>F44*INDEX('Infometrics inputs'!$D$21:$AR$34,MATCH('Rating units'!$B44,'Infometrics inputs'!$B$21:$B$34,0),MATCH('Rating units'!G$29,'Infometrics inputs'!$D$20:$AR$20,0))</f>
        <v>1917.6000000000001</v>
      </c>
      <c r="H44" s="4">
        <f>G44*INDEX('Infometrics inputs'!$D$21:$AR$34,MATCH('Rating units'!$B44,'Infometrics inputs'!$B$21:$B$34,0),MATCH('Rating units'!H$29,'Infometrics inputs'!$D$20:$AR$20,0))</f>
        <v>1923.8666666666668</v>
      </c>
      <c r="I44" s="4">
        <f>H44*INDEX('Infometrics inputs'!$D$21:$AR$34,MATCH('Rating units'!$B44,'Infometrics inputs'!$B$21:$B$34,0),MATCH('Rating units'!I$29,'Infometrics inputs'!$D$20:$AR$20,0))</f>
        <v>1929.2380952380956</v>
      </c>
      <c r="J44" s="4">
        <f>I44*INDEX('Infometrics inputs'!$D$21:$AR$34,MATCH('Rating units'!$B44,'Infometrics inputs'!$B$21:$B$34,0),MATCH('Rating units'!J$29,'Infometrics inputs'!$D$20:$AR$20,0))</f>
        <v>1931.92380952381</v>
      </c>
      <c r="K44" s="4">
        <f>J44*INDEX('Infometrics inputs'!$D$21:$AR$34,MATCH('Rating units'!$B44,'Infometrics inputs'!$B$21:$B$34,0),MATCH('Rating units'!K$29,'Infometrics inputs'!$D$20:$AR$20,0))</f>
        <v>1933.714285714286</v>
      </c>
      <c r="L44" s="4">
        <f>K44*INDEX('Infometrics inputs'!$D$21:$AR$34,MATCH('Rating units'!$B44,'Infometrics inputs'!$B$21:$B$34,0),MATCH('Rating units'!L$29,'Infometrics inputs'!$D$20:$AR$20,0))</f>
        <v>1932.8190476190478</v>
      </c>
      <c r="M44" s="4">
        <f>L44*INDEX('Infometrics inputs'!$D$21:$AR$34,MATCH('Rating units'!$B44,'Infometrics inputs'!$B$21:$B$34,0),MATCH('Rating units'!M$29,'Infometrics inputs'!$D$20:$AR$20,0))</f>
        <v>1937.2952380952381</v>
      </c>
      <c r="N44" s="4">
        <f>M44*INDEX('Infometrics inputs'!$D$21:$AR$34,MATCH('Rating units'!$B44,'Infometrics inputs'!$B$21:$B$34,0),MATCH('Rating units'!N$29,'Infometrics inputs'!$D$20:$AR$20,0))</f>
        <v>1940.8761904761905</v>
      </c>
      <c r="O44" s="4">
        <f>N44*INDEX('Infometrics inputs'!$D$21:$AR$34,MATCH('Rating units'!$B44,'Infometrics inputs'!$B$21:$B$34,0),MATCH('Rating units'!O$29,'Infometrics inputs'!$D$20:$AR$20,0))</f>
        <v>1942.6666666666665</v>
      </c>
      <c r="P44" s="4">
        <f>O44*INDEX('Infometrics inputs'!$D$21:$AR$34,MATCH('Rating units'!$B44,'Infometrics inputs'!$B$21:$B$34,0),MATCH('Rating units'!P$29,'Infometrics inputs'!$D$20:$AR$20,0))</f>
        <v>1944.4571428571428</v>
      </c>
      <c r="Q44" s="4">
        <f>P44*INDEX('Infometrics inputs'!$D$21:$AR$34,MATCH('Rating units'!$B44,'Infometrics inputs'!$B$21:$B$34,0),MATCH('Rating units'!Q$29,'Infometrics inputs'!$D$20:$AR$20,0))</f>
        <v>1945.3523809523811</v>
      </c>
      <c r="R44" s="4">
        <f>Q44*INDEX('Infometrics inputs'!$D$21:$AR$34,MATCH('Rating units'!$B44,'Infometrics inputs'!$B$21:$B$34,0),MATCH('Rating units'!R$29,'Infometrics inputs'!$D$20:$AR$20,0))</f>
        <v>1949.8285714285714</v>
      </c>
      <c r="S44" s="4">
        <f>R44*INDEX('Infometrics inputs'!$D$21:$AR$34,MATCH('Rating units'!$B44,'Infometrics inputs'!$B$21:$B$34,0),MATCH('Rating units'!S$29,'Infometrics inputs'!$D$20:$AR$20,0))</f>
        <v>1953.409523809524</v>
      </c>
      <c r="T44" s="4">
        <f>S44*INDEX('Infometrics inputs'!$D$21:$AR$34,MATCH('Rating units'!$B44,'Infometrics inputs'!$B$21:$B$34,0),MATCH('Rating units'!T$29,'Infometrics inputs'!$D$20:$AR$20,0))</f>
        <v>1956.9904761904766</v>
      </c>
      <c r="U44" s="4">
        <f>T44*INDEX('Infometrics inputs'!$D$21:$AR$34,MATCH('Rating units'!$B44,'Infometrics inputs'!$B$21:$B$34,0),MATCH('Rating units'!U$29,'Infometrics inputs'!$D$20:$AR$20,0))</f>
        <v>1959.6761904761911</v>
      </c>
      <c r="V44" s="4">
        <f>U44*INDEX('Infometrics inputs'!$D$21:$AR$34,MATCH('Rating units'!$B44,'Infometrics inputs'!$B$21:$B$34,0),MATCH('Rating units'!V$29,'Infometrics inputs'!$D$20:$AR$20,0))</f>
        <v>1960.5714285714291</v>
      </c>
      <c r="W44" s="4">
        <f>V44*INDEX('Infometrics inputs'!$D$21:$AR$34,MATCH('Rating units'!$B44,'Infometrics inputs'!$B$21:$B$34,0),MATCH('Rating units'!W$29,'Infometrics inputs'!$D$20:$AR$20,0))</f>
        <v>1965.0476190476197</v>
      </c>
      <c r="X44" s="4">
        <f>W44*INDEX('Infometrics inputs'!$D$21:$AR$34,MATCH('Rating units'!$B44,'Infometrics inputs'!$B$21:$B$34,0),MATCH('Rating units'!X$29,'Infometrics inputs'!$D$20:$AR$20,0))</f>
        <v>1967.733333333334</v>
      </c>
      <c r="Y44" s="4">
        <f>X44*INDEX('Infometrics inputs'!$D$21:$AR$34,MATCH('Rating units'!$B44,'Infometrics inputs'!$B$21:$B$34,0),MATCH('Rating units'!Y$29,'Infometrics inputs'!$D$20:$AR$20,0))</f>
        <v>1969.5238095238103</v>
      </c>
      <c r="Z44" s="4">
        <f>Y44*INDEX('Infometrics inputs'!$D$21:$AR$34,MATCH('Rating units'!$B44,'Infometrics inputs'!$B$21:$B$34,0),MATCH('Rating units'!Z$29,'Infometrics inputs'!$D$20:$AR$20,0))</f>
        <v>1971.3142857142866</v>
      </c>
      <c r="AA44" s="4">
        <f>Z44*INDEX('Infometrics inputs'!$D$21:$AR$34,MATCH('Rating units'!$B44,'Infometrics inputs'!$B$21:$B$34,0),MATCH('Rating units'!AA$29,'Infometrics inputs'!$D$20:$AR$20,0))</f>
        <v>1971.3142857142866</v>
      </c>
      <c r="AB44" s="4">
        <f>AA44*INDEX('Infometrics inputs'!$D$21:$AR$34,MATCH('Rating units'!$B44,'Infometrics inputs'!$B$21:$B$34,0),MATCH('Rating units'!AB$29,'Infometrics inputs'!$D$20:$AR$20,0))</f>
        <v>1974.0000000000011</v>
      </c>
      <c r="AC44" s="4">
        <f>AB44*INDEX('Infometrics inputs'!$D$21:$AR$34,MATCH('Rating units'!$B44,'Infometrics inputs'!$B$21:$B$34,0),MATCH('Rating units'!AC$29,'Infometrics inputs'!$D$20:$AR$20,0))</f>
        <v>1974.8952380952394</v>
      </c>
      <c r="AD44" s="4">
        <f>AC44*INDEX('Infometrics inputs'!$D$21:$AR$34,MATCH('Rating units'!$B44,'Infometrics inputs'!$B$21:$B$34,0),MATCH('Rating units'!AD$29,'Infometrics inputs'!$D$20:$AR$20,0))</f>
        <v>1975.7904761904776</v>
      </c>
      <c r="AE44" s="4">
        <f>AD44*INDEX('Infometrics inputs'!$D$21:$AR$34,MATCH('Rating units'!$B44,'Infometrics inputs'!$B$21:$B$34,0),MATCH('Rating units'!AE$29,'Infometrics inputs'!$D$20:$AR$20,0))</f>
        <v>1975.7904761904776</v>
      </c>
      <c r="AF44" s="4">
        <f>AE44*INDEX('Infometrics inputs'!$D$21:$AR$34,MATCH('Rating units'!$B44,'Infometrics inputs'!$B$21:$B$34,0),MATCH('Rating units'!AF$29,'Infometrics inputs'!$D$20:$AR$20,0))</f>
        <v>1976.6857142857157</v>
      </c>
      <c r="AG44" s="4">
        <f>AF44*INDEX('Infometrics inputs'!$D$21:$AR$34,MATCH('Rating units'!$B44,'Infometrics inputs'!$B$21:$B$34,0),MATCH('Rating units'!AG$29,'Infometrics inputs'!$D$20:$AR$20,0))</f>
        <v>1977.5809523809537</v>
      </c>
      <c r="AH44" s="4">
        <f>AG44*INDEX('Infometrics inputs'!$D$21:$AR$34,MATCH('Rating units'!$B44,'Infometrics inputs'!$B$21:$B$34,0),MATCH('Rating units'!AH$29,'Infometrics inputs'!$D$20:$AR$20,0))</f>
        <v>1978.4761904761917</v>
      </c>
      <c r="AI44" s="4">
        <f>AH44*INDEX('Infometrics inputs'!$D$21:$AR$34,MATCH('Rating units'!$B44,'Infometrics inputs'!$B$21:$B$34,0),MATCH('Rating units'!AI$29,'Infometrics inputs'!$D$20:$AR$20,0))</f>
        <v>1979.3714285714298</v>
      </c>
      <c r="AJ44" s="4">
        <f>AI44*INDEX('Infometrics inputs'!$D$21:$AR$34,MATCH('Rating units'!$B44,'Infometrics inputs'!$B$21:$B$34,0),MATCH('Rating units'!AJ$29,'Infometrics inputs'!$D$20:$AR$20,0))</f>
        <v>1981.161904761906</v>
      </c>
      <c r="AK44" s="4">
        <f>AJ44*INDEX('Infometrics inputs'!$D$21:$AR$34,MATCH('Rating units'!$B44,'Infometrics inputs'!$B$21:$B$34,0),MATCH('Rating units'!AK$29,'Infometrics inputs'!$D$20:$AR$20,0))</f>
        <v>1982.0571428571443</v>
      </c>
      <c r="AL44" s="4">
        <f>AK44*INDEX('Infometrics inputs'!$D$21:$AR$34,MATCH('Rating units'!$B44,'Infometrics inputs'!$B$21:$B$34,0),MATCH('Rating units'!AL$29,'Infometrics inputs'!$D$20:$AR$20,0))</f>
        <v>1981.1619047619063</v>
      </c>
    </row>
    <row r="45" spans="2:38">
      <c r="B45" t="s">
        <v>4</v>
      </c>
      <c r="C45" t="s">
        <v>64</v>
      </c>
      <c r="D45" s="4"/>
      <c r="E45" s="4"/>
      <c r="F45" s="4">
        <f t="shared" si="3"/>
        <v>206</v>
      </c>
      <c r="G45" s="4">
        <f>F45*INDEX('Infometrics inputs'!$D$21:$AR$34,MATCH('Rating units'!$B45,'Infometrics inputs'!$B$21:$B$34,0),MATCH('Rating units'!G$29,'Infometrics inputs'!$D$20:$AR$20,0))</f>
        <v>216.38354577056776</v>
      </c>
      <c r="H45" s="4">
        <f>G45*INDEX('Infometrics inputs'!$D$21:$AR$34,MATCH('Rating units'!$B45,'Infometrics inputs'!$B$21:$B$34,0),MATCH('Rating units'!H$29,'Infometrics inputs'!$D$20:$AR$20,0))</f>
        <v>216.50289687137891</v>
      </c>
      <c r="I45" s="4">
        <f>H45*INDEX('Infometrics inputs'!$D$21:$AR$34,MATCH('Rating units'!$B45,'Infometrics inputs'!$B$21:$B$34,0),MATCH('Rating units'!I$29,'Infometrics inputs'!$D$20:$AR$20,0))</f>
        <v>216.62224797219002</v>
      </c>
      <c r="J45" s="4">
        <f>I45*INDEX('Infometrics inputs'!$D$21:$AR$34,MATCH('Rating units'!$B45,'Infometrics inputs'!$B$21:$B$34,0),MATCH('Rating units'!J$29,'Infometrics inputs'!$D$20:$AR$20,0))</f>
        <v>216.74159907300114</v>
      </c>
      <c r="K45" s="4">
        <f>J45*INDEX('Infometrics inputs'!$D$21:$AR$34,MATCH('Rating units'!$B45,'Infometrics inputs'!$B$21:$B$34,0),MATCH('Rating units'!K$29,'Infometrics inputs'!$D$20:$AR$20,0))</f>
        <v>216.86095017381226</v>
      </c>
      <c r="L45" s="4">
        <f>K45*INDEX('Infometrics inputs'!$D$21:$AR$34,MATCH('Rating units'!$B45,'Infometrics inputs'!$B$21:$B$34,0),MATCH('Rating units'!L$29,'Infometrics inputs'!$D$20:$AR$20,0))</f>
        <v>216.86095017381226</v>
      </c>
      <c r="M45" s="4">
        <f>L45*INDEX('Infometrics inputs'!$D$21:$AR$34,MATCH('Rating units'!$B45,'Infometrics inputs'!$B$21:$B$34,0),MATCH('Rating units'!M$29,'Infometrics inputs'!$D$20:$AR$20,0))</f>
        <v>217.09965237543449</v>
      </c>
      <c r="N45" s="4">
        <f>M45*INDEX('Infometrics inputs'!$D$21:$AR$34,MATCH('Rating units'!$B45,'Infometrics inputs'!$B$21:$B$34,0),MATCH('Rating units'!N$29,'Infometrics inputs'!$D$20:$AR$20,0))</f>
        <v>217.21900347624563</v>
      </c>
      <c r="O45" s="4">
        <f>N45*INDEX('Infometrics inputs'!$D$21:$AR$34,MATCH('Rating units'!$B45,'Infometrics inputs'!$B$21:$B$34,0),MATCH('Rating units'!O$29,'Infometrics inputs'!$D$20:$AR$20,0))</f>
        <v>217.33835457705675</v>
      </c>
      <c r="P45" s="4">
        <f>O45*INDEX('Infometrics inputs'!$D$21:$AR$34,MATCH('Rating units'!$B45,'Infometrics inputs'!$B$21:$B$34,0),MATCH('Rating units'!P$29,'Infometrics inputs'!$D$20:$AR$20,0))</f>
        <v>217.33835457705675</v>
      </c>
      <c r="Q45" s="4">
        <f>P45*INDEX('Infometrics inputs'!$D$21:$AR$34,MATCH('Rating units'!$B45,'Infometrics inputs'!$B$21:$B$34,0),MATCH('Rating units'!Q$29,'Infometrics inputs'!$D$20:$AR$20,0))</f>
        <v>217.21900347624563</v>
      </c>
      <c r="R45" s="4">
        <f>Q45*INDEX('Infometrics inputs'!$D$21:$AR$34,MATCH('Rating units'!$B45,'Infometrics inputs'!$B$21:$B$34,0),MATCH('Rating units'!R$29,'Infometrics inputs'!$D$20:$AR$20,0))</f>
        <v>217.21900347624563</v>
      </c>
      <c r="S45" s="4">
        <f>R45*INDEX('Infometrics inputs'!$D$21:$AR$34,MATCH('Rating units'!$B45,'Infometrics inputs'!$B$21:$B$34,0),MATCH('Rating units'!S$29,'Infometrics inputs'!$D$20:$AR$20,0))</f>
        <v>217.09965237543452</v>
      </c>
      <c r="T45" s="4">
        <f>S45*INDEX('Infometrics inputs'!$D$21:$AR$34,MATCH('Rating units'!$B45,'Infometrics inputs'!$B$21:$B$34,0),MATCH('Rating units'!T$29,'Infometrics inputs'!$D$20:$AR$20,0))</f>
        <v>216.98030127462337</v>
      </c>
      <c r="U45" s="4">
        <f>T45*INDEX('Infometrics inputs'!$D$21:$AR$34,MATCH('Rating units'!$B45,'Infometrics inputs'!$B$21:$B$34,0),MATCH('Rating units'!U$29,'Infometrics inputs'!$D$20:$AR$20,0))</f>
        <v>216.86095017381226</v>
      </c>
      <c r="V45" s="4">
        <f>U45*INDEX('Infometrics inputs'!$D$21:$AR$34,MATCH('Rating units'!$B45,'Infometrics inputs'!$B$21:$B$34,0),MATCH('Rating units'!V$29,'Infometrics inputs'!$D$20:$AR$20,0))</f>
        <v>216.50289687137888</v>
      </c>
      <c r="W45" s="4">
        <f>V45*INDEX('Infometrics inputs'!$D$21:$AR$34,MATCH('Rating units'!$B45,'Infometrics inputs'!$B$21:$B$34,0),MATCH('Rating units'!W$29,'Infometrics inputs'!$D$20:$AR$20,0))</f>
        <v>216.02549246813439</v>
      </c>
      <c r="X45" s="4">
        <f>W45*INDEX('Infometrics inputs'!$D$21:$AR$34,MATCH('Rating units'!$B45,'Infometrics inputs'!$B$21:$B$34,0),MATCH('Rating units'!X$29,'Infometrics inputs'!$D$20:$AR$20,0))</f>
        <v>215.5480880648899</v>
      </c>
      <c r="Y45" s="4">
        <f>X45*INDEX('Infometrics inputs'!$D$21:$AR$34,MATCH('Rating units'!$B45,'Infometrics inputs'!$B$21:$B$34,0),MATCH('Rating units'!Y$29,'Infometrics inputs'!$D$20:$AR$20,0))</f>
        <v>214.83198146002314</v>
      </c>
      <c r="Z45" s="4">
        <f>Y45*INDEX('Infometrics inputs'!$D$21:$AR$34,MATCH('Rating units'!$B45,'Infometrics inputs'!$B$21:$B$34,0),MATCH('Rating units'!Z$29,'Infometrics inputs'!$D$20:$AR$20,0))</f>
        <v>213.99652375434528</v>
      </c>
      <c r="AA45" s="4">
        <f>Z45*INDEX('Infometrics inputs'!$D$21:$AR$34,MATCH('Rating units'!$B45,'Infometrics inputs'!$B$21:$B$34,0),MATCH('Rating units'!AA$29,'Infometrics inputs'!$D$20:$AR$20,0))</f>
        <v>213.04171494785629</v>
      </c>
      <c r="AB45" s="4">
        <f>AA45*INDEX('Infometrics inputs'!$D$21:$AR$34,MATCH('Rating units'!$B45,'Infometrics inputs'!$B$21:$B$34,0),MATCH('Rating units'!AB$29,'Infometrics inputs'!$D$20:$AR$20,0))</f>
        <v>212.32560834298954</v>
      </c>
      <c r="AC45" s="4">
        <f>AB45*INDEX('Infometrics inputs'!$D$21:$AR$34,MATCH('Rating units'!$B45,'Infometrics inputs'!$B$21:$B$34,0),MATCH('Rating units'!AC$29,'Infometrics inputs'!$D$20:$AR$20,0))</f>
        <v>211.49015063731167</v>
      </c>
      <c r="AD45" s="4">
        <f>AC45*INDEX('Infometrics inputs'!$D$21:$AR$34,MATCH('Rating units'!$B45,'Infometrics inputs'!$B$21:$B$34,0),MATCH('Rating units'!AD$29,'Infometrics inputs'!$D$20:$AR$20,0))</f>
        <v>210.53534183082266</v>
      </c>
      <c r="AE45" s="4">
        <f>AD45*INDEX('Infometrics inputs'!$D$21:$AR$34,MATCH('Rating units'!$B45,'Infometrics inputs'!$B$21:$B$34,0),MATCH('Rating units'!AE$29,'Infometrics inputs'!$D$20:$AR$20,0))</f>
        <v>209.58053302433368</v>
      </c>
      <c r="AF45" s="4">
        <f>AE45*INDEX('Infometrics inputs'!$D$21:$AR$34,MATCH('Rating units'!$B45,'Infometrics inputs'!$B$21:$B$34,0),MATCH('Rating units'!AF$29,'Infometrics inputs'!$D$20:$AR$20,0))</f>
        <v>208.38702201622243</v>
      </c>
      <c r="AG45" s="4">
        <f>AF45*INDEX('Infometrics inputs'!$D$21:$AR$34,MATCH('Rating units'!$B45,'Infometrics inputs'!$B$21:$B$34,0),MATCH('Rating units'!AG$29,'Infometrics inputs'!$D$20:$AR$20,0))</f>
        <v>207.43221320973345</v>
      </c>
      <c r="AH45" s="4">
        <f>AG45*INDEX('Infometrics inputs'!$D$21:$AR$34,MATCH('Rating units'!$B45,'Infometrics inputs'!$B$21:$B$34,0),MATCH('Rating units'!AH$29,'Infometrics inputs'!$D$20:$AR$20,0))</f>
        <v>206.35805330243335</v>
      </c>
      <c r="AI45" s="4">
        <f>AH45*INDEX('Infometrics inputs'!$D$21:$AR$34,MATCH('Rating units'!$B45,'Infometrics inputs'!$B$21:$B$34,0),MATCH('Rating units'!AI$29,'Infometrics inputs'!$D$20:$AR$20,0))</f>
        <v>205.40324449594436</v>
      </c>
      <c r="AJ45" s="4">
        <f>AI45*INDEX('Infometrics inputs'!$D$21:$AR$34,MATCH('Rating units'!$B45,'Infometrics inputs'!$B$21:$B$34,0),MATCH('Rating units'!AJ$29,'Infometrics inputs'!$D$20:$AR$20,0))</f>
        <v>204.20973348783312</v>
      </c>
      <c r="AK45" s="4">
        <f>AJ45*INDEX('Infometrics inputs'!$D$21:$AR$34,MATCH('Rating units'!$B45,'Infometrics inputs'!$B$21:$B$34,0),MATCH('Rating units'!AK$29,'Infometrics inputs'!$D$20:$AR$20,0))</f>
        <v>203.01622247972188</v>
      </c>
      <c r="AL45" s="4">
        <f>AK45*INDEX('Infometrics inputs'!$D$21:$AR$34,MATCH('Rating units'!$B45,'Infometrics inputs'!$B$21:$B$34,0),MATCH('Rating units'!AL$29,'Infometrics inputs'!$D$20:$AR$20,0))</f>
        <v>201.82271147161063</v>
      </c>
    </row>
    <row r="46" spans="2:38">
      <c r="B46" t="s">
        <v>4</v>
      </c>
      <c r="C46" t="s">
        <v>65</v>
      </c>
      <c r="D46" s="4"/>
      <c r="E46" s="4"/>
      <c r="F46" s="4">
        <f t="shared" si="3"/>
        <v>24</v>
      </c>
      <c r="G46" s="4">
        <f>F46*INDEX('Infometrics inputs'!$D$21:$AR$34,MATCH('Rating units'!$B46,'Infometrics inputs'!$B$21:$B$34,0),MATCH('Rating units'!G$29,'Infometrics inputs'!$D$20:$AR$20,0))</f>
        <v>25.209733487833141</v>
      </c>
      <c r="H46" s="4">
        <f>G46*INDEX('Infometrics inputs'!$D$21:$AR$34,MATCH('Rating units'!$B46,'Infometrics inputs'!$B$21:$B$34,0),MATCH('Rating units'!H$29,'Infometrics inputs'!$D$20:$AR$20,0))</f>
        <v>25.223638470451913</v>
      </c>
      <c r="I46" s="4">
        <f>H46*INDEX('Infometrics inputs'!$D$21:$AR$34,MATCH('Rating units'!$B46,'Infometrics inputs'!$B$21:$B$34,0),MATCH('Rating units'!I$29,'Infometrics inputs'!$D$20:$AR$20,0))</f>
        <v>25.237543453070682</v>
      </c>
      <c r="J46" s="4">
        <f>I46*INDEX('Infometrics inputs'!$D$21:$AR$34,MATCH('Rating units'!$B46,'Infometrics inputs'!$B$21:$B$34,0),MATCH('Rating units'!J$29,'Infometrics inputs'!$D$20:$AR$20,0))</f>
        <v>25.251448435689454</v>
      </c>
      <c r="K46" s="4">
        <f>J46*INDEX('Infometrics inputs'!$D$21:$AR$34,MATCH('Rating units'!$B46,'Infometrics inputs'!$B$21:$B$34,0),MATCH('Rating units'!K$29,'Infometrics inputs'!$D$20:$AR$20,0))</f>
        <v>25.265353418308226</v>
      </c>
      <c r="L46" s="4">
        <f>K46*INDEX('Infometrics inputs'!$D$21:$AR$34,MATCH('Rating units'!$B46,'Infometrics inputs'!$B$21:$B$34,0),MATCH('Rating units'!L$29,'Infometrics inputs'!$D$20:$AR$20,0))</f>
        <v>25.265353418308226</v>
      </c>
      <c r="M46" s="4">
        <f>L46*INDEX('Infometrics inputs'!$D$21:$AR$34,MATCH('Rating units'!$B46,'Infometrics inputs'!$B$21:$B$34,0),MATCH('Rating units'!M$29,'Infometrics inputs'!$D$20:$AR$20,0))</f>
        <v>25.293163383545767</v>
      </c>
      <c r="N46" s="4">
        <f>M46*INDEX('Infometrics inputs'!$D$21:$AR$34,MATCH('Rating units'!$B46,'Infometrics inputs'!$B$21:$B$34,0),MATCH('Rating units'!N$29,'Infometrics inputs'!$D$20:$AR$20,0))</f>
        <v>25.30706836616454</v>
      </c>
      <c r="O46" s="4">
        <f>N46*INDEX('Infometrics inputs'!$D$21:$AR$34,MATCH('Rating units'!$B46,'Infometrics inputs'!$B$21:$B$34,0),MATCH('Rating units'!O$29,'Infometrics inputs'!$D$20:$AR$20,0))</f>
        <v>25.320973348783312</v>
      </c>
      <c r="P46" s="4">
        <f>O46*INDEX('Infometrics inputs'!$D$21:$AR$34,MATCH('Rating units'!$B46,'Infometrics inputs'!$B$21:$B$34,0),MATCH('Rating units'!P$29,'Infometrics inputs'!$D$20:$AR$20,0))</f>
        <v>25.320973348783312</v>
      </c>
      <c r="Q46" s="4">
        <f>P46*INDEX('Infometrics inputs'!$D$21:$AR$34,MATCH('Rating units'!$B46,'Infometrics inputs'!$B$21:$B$34,0),MATCH('Rating units'!Q$29,'Infometrics inputs'!$D$20:$AR$20,0))</f>
        <v>25.30706836616454</v>
      </c>
      <c r="R46" s="4">
        <f>Q46*INDEX('Infometrics inputs'!$D$21:$AR$34,MATCH('Rating units'!$B46,'Infometrics inputs'!$B$21:$B$34,0),MATCH('Rating units'!R$29,'Infometrics inputs'!$D$20:$AR$20,0))</f>
        <v>25.30706836616454</v>
      </c>
      <c r="S46" s="4">
        <f>R46*INDEX('Infometrics inputs'!$D$21:$AR$34,MATCH('Rating units'!$B46,'Infometrics inputs'!$B$21:$B$34,0),MATCH('Rating units'!S$29,'Infometrics inputs'!$D$20:$AR$20,0))</f>
        <v>25.293163383545767</v>
      </c>
      <c r="T46" s="4">
        <f>S46*INDEX('Infometrics inputs'!$D$21:$AR$34,MATCH('Rating units'!$B46,'Infometrics inputs'!$B$21:$B$34,0),MATCH('Rating units'!T$29,'Infometrics inputs'!$D$20:$AR$20,0))</f>
        <v>25.279258400926995</v>
      </c>
      <c r="U46" s="4">
        <f>T46*INDEX('Infometrics inputs'!$D$21:$AR$34,MATCH('Rating units'!$B46,'Infometrics inputs'!$B$21:$B$34,0),MATCH('Rating units'!U$29,'Infometrics inputs'!$D$20:$AR$20,0))</f>
        <v>25.265353418308223</v>
      </c>
      <c r="V46" s="4">
        <f>U46*INDEX('Infometrics inputs'!$D$21:$AR$34,MATCH('Rating units'!$B46,'Infometrics inputs'!$B$21:$B$34,0),MATCH('Rating units'!V$29,'Infometrics inputs'!$D$20:$AR$20,0))</f>
        <v>25.22363847045191</v>
      </c>
      <c r="W46" s="4">
        <f>V46*INDEX('Infometrics inputs'!$D$21:$AR$34,MATCH('Rating units'!$B46,'Infometrics inputs'!$B$21:$B$34,0),MATCH('Rating units'!W$29,'Infometrics inputs'!$D$20:$AR$20,0))</f>
        <v>25.168018539976824</v>
      </c>
      <c r="X46" s="4">
        <f>W46*INDEX('Infometrics inputs'!$D$21:$AR$34,MATCH('Rating units'!$B46,'Infometrics inputs'!$B$21:$B$34,0),MATCH('Rating units'!X$29,'Infometrics inputs'!$D$20:$AR$20,0))</f>
        <v>25.112398609501735</v>
      </c>
      <c r="Y46" s="4">
        <f>X46*INDEX('Infometrics inputs'!$D$21:$AR$34,MATCH('Rating units'!$B46,'Infometrics inputs'!$B$21:$B$34,0),MATCH('Rating units'!Y$29,'Infometrics inputs'!$D$20:$AR$20,0))</f>
        <v>25.028968713789105</v>
      </c>
      <c r="Z46" s="4">
        <f>Y46*INDEX('Infometrics inputs'!$D$21:$AR$34,MATCH('Rating units'!$B46,'Infometrics inputs'!$B$21:$B$34,0),MATCH('Rating units'!Z$29,'Infometrics inputs'!$D$20:$AR$20,0))</f>
        <v>24.931633835457703</v>
      </c>
      <c r="AA46" s="4">
        <f>Z46*INDEX('Infometrics inputs'!$D$21:$AR$34,MATCH('Rating units'!$B46,'Infometrics inputs'!$B$21:$B$34,0),MATCH('Rating units'!AA$29,'Infometrics inputs'!$D$20:$AR$20,0))</f>
        <v>24.820393974507528</v>
      </c>
      <c r="AB46" s="4">
        <f>AA46*INDEX('Infometrics inputs'!$D$21:$AR$34,MATCH('Rating units'!$B46,'Infometrics inputs'!$B$21:$B$34,0),MATCH('Rating units'!AB$29,'Infometrics inputs'!$D$20:$AR$20,0))</f>
        <v>24.736964078794898</v>
      </c>
      <c r="AC46" s="4">
        <f>AB46*INDEX('Infometrics inputs'!$D$21:$AR$34,MATCH('Rating units'!$B46,'Infometrics inputs'!$B$21:$B$34,0),MATCH('Rating units'!AC$29,'Infometrics inputs'!$D$20:$AR$20,0))</f>
        <v>24.639629200463496</v>
      </c>
      <c r="AD46" s="4">
        <f>AC46*INDEX('Infometrics inputs'!$D$21:$AR$34,MATCH('Rating units'!$B46,'Infometrics inputs'!$B$21:$B$34,0),MATCH('Rating units'!AD$29,'Infometrics inputs'!$D$20:$AR$20,0))</f>
        <v>24.528389339513321</v>
      </c>
      <c r="AE46" s="4">
        <f>AD46*INDEX('Infometrics inputs'!$D$21:$AR$34,MATCH('Rating units'!$B46,'Infometrics inputs'!$B$21:$B$34,0),MATCH('Rating units'!AE$29,'Infometrics inputs'!$D$20:$AR$20,0))</f>
        <v>24.417149478563147</v>
      </c>
      <c r="AF46" s="4">
        <f>AE46*INDEX('Infometrics inputs'!$D$21:$AR$34,MATCH('Rating units'!$B46,'Infometrics inputs'!$B$21:$B$34,0),MATCH('Rating units'!AF$29,'Infometrics inputs'!$D$20:$AR$20,0))</f>
        <v>24.278099652375428</v>
      </c>
      <c r="AG46" s="4">
        <f>AF46*INDEX('Infometrics inputs'!$D$21:$AR$34,MATCH('Rating units'!$B46,'Infometrics inputs'!$B$21:$B$34,0),MATCH('Rating units'!AG$29,'Infometrics inputs'!$D$20:$AR$20,0))</f>
        <v>24.166859791425253</v>
      </c>
      <c r="AH46" s="4">
        <f>AG46*INDEX('Infometrics inputs'!$D$21:$AR$34,MATCH('Rating units'!$B46,'Infometrics inputs'!$B$21:$B$34,0),MATCH('Rating units'!AH$29,'Infometrics inputs'!$D$20:$AR$20,0))</f>
        <v>24.04171494785631</v>
      </c>
      <c r="AI46" s="4">
        <f>AH46*INDEX('Infometrics inputs'!$D$21:$AR$34,MATCH('Rating units'!$B46,'Infometrics inputs'!$B$21:$B$34,0),MATCH('Rating units'!AI$29,'Infometrics inputs'!$D$20:$AR$20,0))</f>
        <v>23.930475086906139</v>
      </c>
      <c r="AJ46" s="4">
        <f>AI46*INDEX('Infometrics inputs'!$D$21:$AR$34,MATCH('Rating units'!$B46,'Infometrics inputs'!$B$21:$B$34,0),MATCH('Rating units'!AJ$29,'Infometrics inputs'!$D$20:$AR$20,0))</f>
        <v>23.79142526071842</v>
      </c>
      <c r="AK46" s="4">
        <f>AJ46*INDEX('Infometrics inputs'!$D$21:$AR$34,MATCH('Rating units'!$B46,'Infometrics inputs'!$B$21:$B$34,0),MATCH('Rating units'!AK$29,'Infometrics inputs'!$D$20:$AR$20,0))</f>
        <v>23.6523754345307</v>
      </c>
      <c r="AL46" s="4">
        <f>AK46*INDEX('Infometrics inputs'!$D$21:$AR$34,MATCH('Rating units'!$B46,'Infometrics inputs'!$B$21:$B$34,0),MATCH('Rating units'!AL$29,'Infometrics inputs'!$D$20:$AR$20,0))</f>
        <v>23.513325608342981</v>
      </c>
    </row>
    <row r="47" spans="2:38">
      <c r="B47" t="s">
        <v>16</v>
      </c>
      <c r="C47" t="s">
        <v>66</v>
      </c>
      <c r="D47" s="4"/>
      <c r="E47" s="4"/>
      <c r="F47" s="4">
        <f t="shared" si="3"/>
        <v>2818</v>
      </c>
      <c r="G47" s="4">
        <f>F47*INDEX('Infometrics inputs'!$D$21:$AR$34,MATCH('Rating units'!$B47,'Infometrics inputs'!$B$21:$B$34,0),MATCH('Rating units'!G$29,'Infometrics inputs'!$D$20:$AR$20,0))</f>
        <v>2955.9662352279124</v>
      </c>
      <c r="H47" s="4">
        <f>G47*INDEX('Infometrics inputs'!$D$21:$AR$34,MATCH('Rating units'!$B47,'Infometrics inputs'!$B$21:$B$34,0),MATCH('Rating units'!H$29,'Infometrics inputs'!$D$20:$AR$20,0))</f>
        <v>2995.6117051209903</v>
      </c>
      <c r="I47" s="4">
        <f>H47*INDEX('Infometrics inputs'!$D$21:$AR$34,MATCH('Rating units'!$B47,'Infometrics inputs'!$B$21:$B$34,0),MATCH('Rating units'!I$29,'Infometrics inputs'!$D$20:$AR$20,0))</f>
        <v>3035.2571750140683</v>
      </c>
      <c r="J47" s="4">
        <f>I47*INDEX('Infometrics inputs'!$D$21:$AR$34,MATCH('Rating units'!$B47,'Infometrics inputs'!$B$21:$B$34,0),MATCH('Rating units'!J$29,'Infometrics inputs'!$D$20:$AR$20,0))</f>
        <v>3070.1451885199772</v>
      </c>
      <c r="K47" s="4">
        <f>J47*INDEX('Infometrics inputs'!$D$21:$AR$34,MATCH('Rating units'!$B47,'Infometrics inputs'!$B$21:$B$34,0),MATCH('Rating units'!K$29,'Infometrics inputs'!$D$20:$AR$20,0))</f>
        <v>3105.0332020258861</v>
      </c>
      <c r="L47" s="4">
        <f>K47*INDEX('Infometrics inputs'!$D$21:$AR$34,MATCH('Rating units'!$B47,'Infometrics inputs'!$B$21:$B$34,0),MATCH('Rating units'!L$29,'Infometrics inputs'!$D$20:$AR$20,0))</f>
        <v>3138.3353967360717</v>
      </c>
      <c r="M47" s="4">
        <f>L47*INDEX('Infometrics inputs'!$D$21:$AR$34,MATCH('Rating units'!$B47,'Infometrics inputs'!$B$21:$B$34,0),MATCH('Rating units'!M$29,'Infometrics inputs'!$D$20:$AR$20,0))</f>
        <v>3166.8801350590884</v>
      </c>
      <c r="N47" s="4">
        <f>M47*INDEX('Infometrics inputs'!$D$21:$AR$34,MATCH('Rating units'!$B47,'Infometrics inputs'!$B$21:$B$34,0),MATCH('Rating units'!N$29,'Infometrics inputs'!$D$20:$AR$20,0))</f>
        <v>3192.2532357906589</v>
      </c>
      <c r="O47" s="4">
        <f>N47*INDEX('Infometrics inputs'!$D$21:$AR$34,MATCH('Rating units'!$B47,'Infometrics inputs'!$B$21:$B$34,0),MATCH('Rating units'!O$29,'Infometrics inputs'!$D$20:$AR$20,0))</f>
        <v>3216.0405177265056</v>
      </c>
      <c r="P47" s="4">
        <f>O47*INDEX('Infometrics inputs'!$D$21:$AR$34,MATCH('Rating units'!$B47,'Infometrics inputs'!$B$21:$B$34,0),MATCH('Rating units'!P$29,'Infometrics inputs'!$D$20:$AR$20,0))</f>
        <v>3236.6561620709062</v>
      </c>
      <c r="Q47" s="4">
        <f>P47*INDEX('Infometrics inputs'!$D$21:$AR$34,MATCH('Rating units'!$B47,'Infometrics inputs'!$B$21:$B$34,0),MATCH('Rating units'!Q$29,'Infometrics inputs'!$D$20:$AR$20,0))</f>
        <v>3254.1001688238607</v>
      </c>
      <c r="R47" s="4">
        <f>Q47*INDEX('Infometrics inputs'!$D$21:$AR$34,MATCH('Rating units'!$B47,'Infometrics inputs'!$B$21:$B$34,0),MATCH('Rating units'!R$29,'Infometrics inputs'!$D$20:$AR$20,0))</f>
        <v>3265.2009003939229</v>
      </c>
      <c r="S47" s="4">
        <f>R47*INDEX('Infometrics inputs'!$D$21:$AR$34,MATCH('Rating units'!$B47,'Infometrics inputs'!$B$21:$B$34,0),MATCH('Rating units'!S$29,'Infometrics inputs'!$D$20:$AR$20,0))</f>
        <v>3274.7158131682618</v>
      </c>
      <c r="T47" s="4">
        <f>S47*INDEX('Infometrics inputs'!$D$21:$AR$34,MATCH('Rating units'!$B47,'Infometrics inputs'!$B$21:$B$34,0),MATCH('Rating units'!T$29,'Infometrics inputs'!$D$20:$AR$20,0))</f>
        <v>3279.4732695554317</v>
      </c>
      <c r="U47" s="4">
        <f>T47*INDEX('Infometrics inputs'!$D$21:$AR$34,MATCH('Rating units'!$B47,'Infometrics inputs'!$B$21:$B$34,0),MATCH('Rating units'!U$29,'Infometrics inputs'!$D$20:$AR$20,0))</f>
        <v>3281.059088351155</v>
      </c>
      <c r="V47" s="4">
        <f>U47*INDEX('Infometrics inputs'!$D$21:$AR$34,MATCH('Rating units'!$B47,'Infometrics inputs'!$B$21:$B$34,0),MATCH('Rating units'!V$29,'Infometrics inputs'!$D$20:$AR$20,0))</f>
        <v>3282.6449071468778</v>
      </c>
      <c r="W47" s="4">
        <f>V47*INDEX('Infometrics inputs'!$D$21:$AR$34,MATCH('Rating units'!$B47,'Infometrics inputs'!$B$21:$B$34,0),MATCH('Rating units'!W$29,'Infometrics inputs'!$D$20:$AR$20,0))</f>
        <v>3287.4023635340468</v>
      </c>
      <c r="X47" s="4">
        <f>W47*INDEX('Infometrics inputs'!$D$21:$AR$34,MATCH('Rating units'!$B47,'Infometrics inputs'!$B$21:$B$34,0),MATCH('Rating units'!X$29,'Infometrics inputs'!$D$20:$AR$20,0))</f>
        <v>3288.9881823297696</v>
      </c>
      <c r="Y47" s="4">
        <f>X47*INDEX('Infometrics inputs'!$D$21:$AR$34,MATCH('Rating units'!$B47,'Infometrics inputs'!$B$21:$B$34,0),MATCH('Rating units'!Y$29,'Infometrics inputs'!$D$20:$AR$20,0))</f>
        <v>3285.816544738323</v>
      </c>
      <c r="Z47" s="4">
        <f>Y47*INDEX('Infometrics inputs'!$D$21:$AR$34,MATCH('Rating units'!$B47,'Infometrics inputs'!$B$21:$B$34,0),MATCH('Rating units'!Z$29,'Infometrics inputs'!$D$20:$AR$20,0))</f>
        <v>3282.6449071468764</v>
      </c>
      <c r="AA47" s="4">
        <f>Z47*INDEX('Infometrics inputs'!$D$21:$AR$34,MATCH('Rating units'!$B47,'Infometrics inputs'!$B$21:$B$34,0),MATCH('Rating units'!AA$29,'Infometrics inputs'!$D$20:$AR$20,0))</f>
        <v>3277.887450759707</v>
      </c>
      <c r="AB47" s="4">
        <f>AA47*INDEX('Infometrics inputs'!$D$21:$AR$34,MATCH('Rating units'!$B47,'Infometrics inputs'!$B$21:$B$34,0),MATCH('Rating units'!AB$29,'Infometrics inputs'!$D$20:$AR$20,0))</f>
        <v>3277.887450759707</v>
      </c>
      <c r="AC47" s="4">
        <f>AB47*INDEX('Infometrics inputs'!$D$21:$AR$34,MATCH('Rating units'!$B47,'Infometrics inputs'!$B$21:$B$34,0),MATCH('Rating units'!AC$29,'Infometrics inputs'!$D$20:$AR$20,0))</f>
        <v>3277.887450759707</v>
      </c>
      <c r="AD47" s="4">
        <f>AC47*INDEX('Infometrics inputs'!$D$21:$AR$34,MATCH('Rating units'!$B47,'Infometrics inputs'!$B$21:$B$34,0),MATCH('Rating units'!AD$29,'Infometrics inputs'!$D$20:$AR$20,0))</f>
        <v>3274.7158131682604</v>
      </c>
      <c r="AE47" s="4">
        <f>AD47*INDEX('Infometrics inputs'!$D$21:$AR$34,MATCH('Rating units'!$B47,'Infometrics inputs'!$B$21:$B$34,0),MATCH('Rating units'!AE$29,'Infometrics inputs'!$D$20:$AR$20,0))</f>
        <v>3271.5441755768143</v>
      </c>
      <c r="AF47" s="4">
        <f>AE47*INDEX('Infometrics inputs'!$D$21:$AR$34,MATCH('Rating units'!$B47,'Infometrics inputs'!$B$21:$B$34,0),MATCH('Rating units'!AF$29,'Infometrics inputs'!$D$20:$AR$20,0))</f>
        <v>3265.2009003939215</v>
      </c>
      <c r="AG47" s="4">
        <f>AF47*INDEX('Infometrics inputs'!$D$21:$AR$34,MATCH('Rating units'!$B47,'Infometrics inputs'!$B$21:$B$34,0),MATCH('Rating units'!AG$29,'Infometrics inputs'!$D$20:$AR$20,0))</f>
        <v>3265.2009003939215</v>
      </c>
      <c r="AH47" s="4">
        <f>AG47*INDEX('Infometrics inputs'!$D$21:$AR$34,MATCH('Rating units'!$B47,'Infometrics inputs'!$B$21:$B$34,0),MATCH('Rating units'!AH$29,'Infometrics inputs'!$D$20:$AR$20,0))</f>
        <v>3265.2009003939215</v>
      </c>
      <c r="AI47" s="4">
        <f>AH47*INDEX('Infometrics inputs'!$D$21:$AR$34,MATCH('Rating units'!$B47,'Infometrics inputs'!$B$21:$B$34,0),MATCH('Rating units'!AI$29,'Infometrics inputs'!$D$20:$AR$20,0))</f>
        <v>3262.0292628024754</v>
      </c>
      <c r="AJ47" s="4">
        <f>AI47*INDEX('Infometrics inputs'!$D$21:$AR$34,MATCH('Rating units'!$B47,'Infometrics inputs'!$B$21:$B$34,0),MATCH('Rating units'!AJ$29,'Infometrics inputs'!$D$20:$AR$20,0))</f>
        <v>3260.4434440067521</v>
      </c>
      <c r="AK47" s="4">
        <f>AJ47*INDEX('Infometrics inputs'!$D$21:$AR$34,MATCH('Rating units'!$B47,'Infometrics inputs'!$B$21:$B$34,0),MATCH('Rating units'!AK$29,'Infometrics inputs'!$D$20:$AR$20,0))</f>
        <v>3258.8576252110288</v>
      </c>
      <c r="AL47" s="4">
        <f>AK47*INDEX('Infometrics inputs'!$D$21:$AR$34,MATCH('Rating units'!$B47,'Infometrics inputs'!$B$21:$B$34,0),MATCH('Rating units'!AL$29,'Infometrics inputs'!$D$20:$AR$20,0))</f>
        <v>3252.5143500281361</v>
      </c>
    </row>
    <row r="48" spans="2:38">
      <c r="B48" t="s">
        <v>14</v>
      </c>
      <c r="C48" t="s">
        <v>67</v>
      </c>
      <c r="D48" s="4"/>
      <c r="E48" s="4"/>
      <c r="F48" s="4">
        <f t="shared" si="3"/>
        <v>10091</v>
      </c>
      <c r="G48" s="4">
        <f>F48*INDEX('Infometrics inputs'!$D$21:$AR$34,MATCH('Rating units'!$B48,'Infometrics inputs'!$B$21:$B$34,0),MATCH('Rating units'!G$29,'Infometrics inputs'!$D$20:$AR$20,0))</f>
        <v>10438.996365248227</v>
      </c>
      <c r="H48" s="4">
        <f>G48*INDEX('Infometrics inputs'!$D$21:$AR$34,MATCH('Rating units'!$B48,'Infometrics inputs'!$B$21:$B$34,0),MATCH('Rating units'!H$29,'Infometrics inputs'!$D$20:$AR$20,0))</f>
        <v>10519.509663120567</v>
      </c>
      <c r="I48" s="4">
        <f>H48*INDEX('Infometrics inputs'!$D$21:$AR$34,MATCH('Rating units'!$B48,'Infometrics inputs'!$B$21:$B$34,0),MATCH('Rating units'!I$29,'Infometrics inputs'!$D$20:$AR$20,0))</f>
        <v>10596.444592198583</v>
      </c>
      <c r="J48" s="4">
        <f>I48*INDEX('Infometrics inputs'!$D$21:$AR$34,MATCH('Rating units'!$B48,'Infometrics inputs'!$B$21:$B$34,0),MATCH('Rating units'!J$29,'Infometrics inputs'!$D$20:$AR$20,0))</f>
        <v>10671.590336879435</v>
      </c>
      <c r="K48" s="4">
        <f>J48*INDEX('Infometrics inputs'!$D$21:$AR$34,MATCH('Rating units'!$B48,'Infometrics inputs'!$B$21:$B$34,0),MATCH('Rating units'!K$29,'Infometrics inputs'!$D$20:$AR$20,0))</f>
        <v>10744.946897163123</v>
      </c>
      <c r="L48" s="4">
        <f>K48*INDEX('Infometrics inputs'!$D$21:$AR$34,MATCH('Rating units'!$B48,'Infometrics inputs'!$B$21:$B$34,0),MATCH('Rating units'!L$29,'Infometrics inputs'!$D$20:$AR$20,0))</f>
        <v>10812.935904255322</v>
      </c>
      <c r="M48" s="4">
        <f>L48*INDEX('Infometrics inputs'!$D$21:$AR$34,MATCH('Rating units'!$B48,'Infometrics inputs'!$B$21:$B$34,0),MATCH('Rating units'!M$29,'Infometrics inputs'!$D$20:$AR$20,0))</f>
        <v>10880.03031914894</v>
      </c>
      <c r="N48" s="4">
        <f>M48*INDEX('Infometrics inputs'!$D$21:$AR$34,MATCH('Rating units'!$B48,'Infometrics inputs'!$B$21:$B$34,0),MATCH('Rating units'!N$29,'Infometrics inputs'!$D$20:$AR$20,0))</f>
        <v>10942.651773049651</v>
      </c>
      <c r="O48" s="4">
        <f>N48*INDEX('Infometrics inputs'!$D$21:$AR$34,MATCH('Rating units'!$B48,'Infometrics inputs'!$B$21:$B$34,0),MATCH('Rating units'!O$29,'Infometrics inputs'!$D$20:$AR$20,0))</f>
        <v>10998.116489361708</v>
      </c>
      <c r="P48" s="4">
        <f>O48*INDEX('Infometrics inputs'!$D$21:$AR$34,MATCH('Rating units'!$B48,'Infometrics inputs'!$B$21:$B$34,0),MATCH('Rating units'!P$29,'Infometrics inputs'!$D$20:$AR$20,0))</f>
        <v>11053.581205673765</v>
      </c>
      <c r="Q48" s="4">
        <f>P48*INDEX('Infometrics inputs'!$D$21:$AR$34,MATCH('Rating units'!$B48,'Infometrics inputs'!$B$21:$B$34,0),MATCH('Rating units'!Q$29,'Infometrics inputs'!$D$20:$AR$20,0))</f>
        <v>11105.467553191496</v>
      </c>
      <c r="R48" s="4">
        <f>Q48*INDEX('Infometrics inputs'!$D$21:$AR$34,MATCH('Rating units'!$B48,'Infometrics inputs'!$B$21:$B$34,0),MATCH('Rating units'!R$29,'Infometrics inputs'!$D$20:$AR$20,0))</f>
        <v>11151.986347517739</v>
      </c>
      <c r="S48" s="4">
        <f>R48*INDEX('Infometrics inputs'!$D$21:$AR$34,MATCH('Rating units'!$B48,'Infometrics inputs'!$B$21:$B$34,0),MATCH('Rating units'!S$29,'Infometrics inputs'!$D$20:$AR$20,0))</f>
        <v>11195.821365248235</v>
      </c>
      <c r="T48" s="4">
        <f>S48*INDEX('Infometrics inputs'!$D$21:$AR$34,MATCH('Rating units'!$B48,'Infometrics inputs'!$B$21:$B$34,0),MATCH('Rating units'!T$29,'Infometrics inputs'!$D$20:$AR$20,0))</f>
        <v>11236.078014184406</v>
      </c>
      <c r="U48" s="4">
        <f>T48*INDEX('Infometrics inputs'!$D$21:$AR$34,MATCH('Rating units'!$B48,'Infometrics inputs'!$B$21:$B$34,0),MATCH('Rating units'!U$29,'Infometrics inputs'!$D$20:$AR$20,0))</f>
        <v>11270.072517730507</v>
      </c>
      <c r="V48" s="4">
        <f>U48*INDEX('Infometrics inputs'!$D$21:$AR$34,MATCH('Rating units'!$B48,'Infometrics inputs'!$B$21:$B$34,0),MATCH('Rating units'!V$29,'Infometrics inputs'!$D$20:$AR$20,0))</f>
        <v>11300.48865248228</v>
      </c>
      <c r="W48" s="4">
        <f>V48*INDEX('Infometrics inputs'!$D$21:$AR$34,MATCH('Rating units'!$B48,'Infometrics inputs'!$B$21:$B$34,0),MATCH('Rating units'!W$29,'Infometrics inputs'!$D$20:$AR$20,0))</f>
        <v>11320.169680851073</v>
      </c>
      <c r="X48" s="4">
        <f>W48*INDEX('Infometrics inputs'!$D$21:$AR$34,MATCH('Rating units'!$B48,'Infometrics inputs'!$B$21:$B$34,0),MATCH('Rating units'!X$29,'Infometrics inputs'!$D$20:$AR$20,0))</f>
        <v>11335.37774822696</v>
      </c>
      <c r="Y48" s="4">
        <f>X48*INDEX('Infometrics inputs'!$D$21:$AR$34,MATCH('Rating units'!$B48,'Infometrics inputs'!$B$21:$B$34,0),MATCH('Rating units'!Y$29,'Infometrics inputs'!$D$20:$AR$20,0))</f>
        <v>11342.534485815613</v>
      </c>
      <c r="Z48" s="4">
        <f>Y48*INDEX('Infometrics inputs'!$D$21:$AR$34,MATCH('Rating units'!$B48,'Infometrics inputs'!$B$21:$B$34,0),MATCH('Rating units'!Z$29,'Infometrics inputs'!$D$20:$AR$20,0))</f>
        <v>11345.218262411359</v>
      </c>
      <c r="AA48" s="4">
        <f>Z48*INDEX('Infometrics inputs'!$D$21:$AR$34,MATCH('Rating units'!$B48,'Infometrics inputs'!$B$21:$B$34,0),MATCH('Rating units'!AA$29,'Infometrics inputs'!$D$20:$AR$20,0))</f>
        <v>11340.745301418452</v>
      </c>
      <c r="AB48" s="4">
        <f>AA48*INDEX('Infometrics inputs'!$D$21:$AR$34,MATCH('Rating units'!$B48,'Infometrics inputs'!$B$21:$B$34,0),MATCH('Rating units'!AB$29,'Infometrics inputs'!$D$20:$AR$20,0))</f>
        <v>11336.272340425545</v>
      </c>
      <c r="AC48" s="4">
        <f>AB48*INDEX('Infometrics inputs'!$D$21:$AR$34,MATCH('Rating units'!$B48,'Infometrics inputs'!$B$21:$B$34,0),MATCH('Rating units'!AC$29,'Infometrics inputs'!$D$20:$AR$20,0))</f>
        <v>11329.115602836891</v>
      </c>
      <c r="AD48" s="4">
        <f>AC48*INDEX('Infometrics inputs'!$D$21:$AR$34,MATCH('Rating units'!$B48,'Infometrics inputs'!$B$21:$B$34,0),MATCH('Rating units'!AD$29,'Infometrics inputs'!$D$20:$AR$20,0))</f>
        <v>11313.907535461005</v>
      </c>
      <c r="AE48" s="4">
        <f>AD48*INDEX('Infometrics inputs'!$D$21:$AR$34,MATCH('Rating units'!$B48,'Infometrics inputs'!$B$21:$B$34,0),MATCH('Rating units'!AE$29,'Infometrics inputs'!$D$20:$AR$20,0))</f>
        <v>11295.121099290793</v>
      </c>
      <c r="AF48" s="4">
        <f>AE48*INDEX('Infometrics inputs'!$D$21:$AR$34,MATCH('Rating units'!$B48,'Infometrics inputs'!$B$21:$B$34,0),MATCH('Rating units'!AF$29,'Infometrics inputs'!$D$20:$AR$20,0))</f>
        <v>11271.861702127671</v>
      </c>
      <c r="AG48" s="4">
        <f>AF48*INDEX('Infometrics inputs'!$D$21:$AR$34,MATCH('Rating units'!$B48,'Infometrics inputs'!$B$21:$B$34,0),MATCH('Rating units'!AG$29,'Infometrics inputs'!$D$20:$AR$20,0))</f>
        <v>11250.391489361715</v>
      </c>
      <c r="AH48" s="4">
        <f>AG48*INDEX('Infometrics inputs'!$D$21:$AR$34,MATCH('Rating units'!$B48,'Infometrics inputs'!$B$21:$B$34,0),MATCH('Rating units'!AH$29,'Infometrics inputs'!$D$20:$AR$20,0))</f>
        <v>11226.237500000014</v>
      </c>
      <c r="AI48" s="4">
        <f>AH48*INDEX('Infometrics inputs'!$D$21:$AR$34,MATCH('Rating units'!$B48,'Infometrics inputs'!$B$21:$B$34,0),MATCH('Rating units'!AI$29,'Infometrics inputs'!$D$20:$AR$20,0))</f>
        <v>11196.715957446822</v>
      </c>
      <c r="AJ48" s="4">
        <f>AI48*INDEX('Infometrics inputs'!$D$21:$AR$34,MATCH('Rating units'!$B48,'Infometrics inputs'!$B$21:$B$34,0),MATCH('Rating units'!AJ$29,'Infometrics inputs'!$D$20:$AR$20,0))</f>
        <v>11168.089007092212</v>
      </c>
      <c r="AK48" s="4">
        <f>AJ48*INDEX('Infometrics inputs'!$D$21:$AR$34,MATCH('Rating units'!$B48,'Infometrics inputs'!$B$21:$B$34,0),MATCH('Rating units'!AK$29,'Infometrics inputs'!$D$20:$AR$20,0))</f>
        <v>11134.989095744695</v>
      </c>
      <c r="AL48" s="4">
        <f>AK48*INDEX('Infometrics inputs'!$D$21:$AR$34,MATCH('Rating units'!$B48,'Infometrics inputs'!$B$21:$B$34,0),MATCH('Rating units'!AL$29,'Infometrics inputs'!$D$20:$AR$20,0))</f>
        <v>11108.151329787248</v>
      </c>
    </row>
    <row r="49" spans="1:38">
      <c r="B49" t="s">
        <v>14</v>
      </c>
      <c r="C49" t="s">
        <v>69</v>
      </c>
      <c r="D49" s="4"/>
      <c r="E49" s="4"/>
      <c r="F49" s="4">
        <f t="shared" si="3"/>
        <v>4668.3112855883755</v>
      </c>
      <c r="G49" s="4">
        <f>F49*INDEX('Infometrics inputs'!$D$21:$AR$34,MATCH('Rating units'!$B49,'Infometrics inputs'!$B$21:$B$34,0),MATCH('Rating units'!G$29,'Infometrics inputs'!$D$20:$AR$20,0))</f>
        <v>4829.301807759819</v>
      </c>
      <c r="H49" s="4">
        <f>G49*INDEX('Infometrics inputs'!$D$21:$AR$34,MATCH('Rating units'!$B49,'Infometrics inputs'!$B$21:$B$34,0),MATCH('Rating units'!H$29,'Infometrics inputs'!$D$20:$AR$20,0))</f>
        <v>4866.5489722724915</v>
      </c>
      <c r="I49" s="4">
        <f>H49*INDEX('Infometrics inputs'!$D$21:$AR$34,MATCH('Rating units'!$B49,'Infometrics inputs'!$B$21:$B$34,0),MATCH('Rating units'!I$29,'Infometrics inputs'!$D$20:$AR$20,0))</f>
        <v>4902.1407072512684</v>
      </c>
      <c r="J49" s="4">
        <f>I49*INDEX('Infometrics inputs'!$D$21:$AR$34,MATCH('Rating units'!$B49,'Infometrics inputs'!$B$21:$B$34,0),MATCH('Rating units'!J$29,'Infometrics inputs'!$D$20:$AR$20,0))</f>
        <v>4936.9047274630975</v>
      </c>
      <c r="K49" s="4">
        <f>J49*INDEX('Infometrics inputs'!$D$21:$AR$34,MATCH('Rating units'!$B49,'Infometrics inputs'!$B$21:$B$34,0),MATCH('Rating units'!K$29,'Infometrics inputs'!$D$20:$AR$20,0))</f>
        <v>4970.841032907977</v>
      </c>
      <c r="L49" s="4">
        <f>K49*INDEX('Infometrics inputs'!$D$21:$AR$34,MATCH('Rating units'!$B49,'Infometrics inputs'!$B$21:$B$34,0),MATCH('Rating units'!L$29,'Infometrics inputs'!$D$20:$AR$20,0))</f>
        <v>5002.2941940520122</v>
      </c>
      <c r="M49" s="4">
        <f>L49*INDEX('Infometrics inputs'!$D$21:$AR$34,MATCH('Rating units'!$B49,'Infometrics inputs'!$B$21:$B$34,0),MATCH('Rating units'!M$29,'Infometrics inputs'!$D$20:$AR$20,0))</f>
        <v>5033.333497812574</v>
      </c>
      <c r="N49" s="4">
        <f>M49*INDEX('Infometrics inputs'!$D$21:$AR$34,MATCH('Rating units'!$B49,'Infometrics inputs'!$B$21:$B$34,0),MATCH('Rating units'!N$29,'Infometrics inputs'!$D$20:$AR$20,0))</f>
        <v>5062.303514655765</v>
      </c>
      <c r="O49" s="4">
        <f>N49*INDEX('Infometrics inputs'!$D$21:$AR$34,MATCH('Rating units'!$B49,'Infometrics inputs'!$B$21:$B$34,0),MATCH('Rating units'!O$29,'Infometrics inputs'!$D$20:$AR$20,0))</f>
        <v>5087.962672431162</v>
      </c>
      <c r="P49" s="4">
        <f>O49*INDEX('Infometrics inputs'!$D$21:$AR$34,MATCH('Rating units'!$B49,'Infometrics inputs'!$B$21:$B$34,0),MATCH('Rating units'!P$29,'Infometrics inputs'!$D$20:$AR$20,0))</f>
        <v>5113.621830206559</v>
      </c>
      <c r="Q49" s="4">
        <f>P49*INDEX('Infometrics inputs'!$D$21:$AR$34,MATCH('Rating units'!$B49,'Infometrics inputs'!$B$21:$B$34,0),MATCH('Rating units'!Q$29,'Infometrics inputs'!$D$20:$AR$20,0))</f>
        <v>5137.6255584480596</v>
      </c>
      <c r="R49" s="4">
        <f>Q49*INDEX('Infometrics inputs'!$D$21:$AR$34,MATCH('Rating units'!$B49,'Infometrics inputs'!$B$21:$B$34,0),MATCH('Rating units'!R$29,'Infometrics inputs'!$D$20:$AR$20,0))</f>
        <v>5159.1461423887158</v>
      </c>
      <c r="S49" s="4">
        <f>R49*INDEX('Infometrics inputs'!$D$21:$AR$34,MATCH('Rating units'!$B49,'Infometrics inputs'!$B$21:$B$34,0),MATCH('Rating units'!S$29,'Infometrics inputs'!$D$20:$AR$20,0))</f>
        <v>5179.425154178949</v>
      </c>
      <c r="T49" s="4">
        <f>S49*INDEX('Infometrics inputs'!$D$21:$AR$34,MATCH('Rating units'!$B49,'Infometrics inputs'!$B$21:$B$34,0),MATCH('Rating units'!T$29,'Infometrics inputs'!$D$20:$AR$20,0))</f>
        <v>5198.0487364352857</v>
      </c>
      <c r="U49" s="4">
        <f>T49*INDEX('Infometrics inputs'!$D$21:$AR$34,MATCH('Rating units'!$B49,'Infometrics inputs'!$B$21:$B$34,0),MATCH('Rating units'!U$29,'Infometrics inputs'!$D$20:$AR$20,0))</f>
        <v>5213.7753170073038</v>
      </c>
      <c r="V49" s="4">
        <f>U49*INDEX('Infometrics inputs'!$D$21:$AR$34,MATCH('Rating units'!$B49,'Infometrics inputs'!$B$21:$B$34,0),MATCH('Rating units'!V$29,'Infometrics inputs'!$D$20:$AR$20,0))</f>
        <v>5227.8464680454244</v>
      </c>
      <c r="W49" s="4">
        <f>V49*INDEX('Infometrics inputs'!$D$21:$AR$34,MATCH('Rating units'!$B49,'Infometrics inputs'!$B$21:$B$34,0),MATCH('Rating units'!W$29,'Infometrics inputs'!$D$20:$AR$20,0))</f>
        <v>5236.9513304818556</v>
      </c>
      <c r="X49" s="4">
        <f>W49*INDEX('Infometrics inputs'!$D$21:$AR$34,MATCH('Rating units'!$B49,'Infometrics inputs'!$B$21:$B$34,0),MATCH('Rating units'!X$29,'Infometrics inputs'!$D$20:$AR$20,0))</f>
        <v>5243.986906000916</v>
      </c>
      <c r="Y49" s="4">
        <f>X49*INDEX('Infometrics inputs'!$D$21:$AR$34,MATCH('Rating units'!$B49,'Infometrics inputs'!$B$21:$B$34,0),MATCH('Rating units'!Y$29,'Infometrics inputs'!$D$20:$AR$20,0))</f>
        <v>5247.2977650687099</v>
      </c>
      <c r="Z49" s="4">
        <f>Y49*INDEX('Infometrics inputs'!$D$21:$AR$34,MATCH('Rating units'!$B49,'Infometrics inputs'!$B$21:$B$34,0),MATCH('Rating units'!Z$29,'Infometrics inputs'!$D$20:$AR$20,0))</f>
        <v>5248.5393372191329</v>
      </c>
      <c r="AA49" s="4">
        <f>Z49*INDEX('Infometrics inputs'!$D$21:$AR$34,MATCH('Rating units'!$B49,'Infometrics inputs'!$B$21:$B$34,0),MATCH('Rating units'!AA$29,'Infometrics inputs'!$D$20:$AR$20,0))</f>
        <v>5246.4700503017621</v>
      </c>
      <c r="AB49" s="4">
        <f>AA49*INDEX('Infometrics inputs'!$D$21:$AR$34,MATCH('Rating units'!$B49,'Infometrics inputs'!$B$21:$B$34,0),MATCH('Rating units'!AB$29,'Infometrics inputs'!$D$20:$AR$20,0))</f>
        <v>5244.4007633843912</v>
      </c>
      <c r="AC49" s="4">
        <f>AB49*INDEX('Infometrics inputs'!$D$21:$AR$34,MATCH('Rating units'!$B49,'Infometrics inputs'!$B$21:$B$34,0),MATCH('Rating units'!AC$29,'Infometrics inputs'!$D$20:$AR$20,0))</f>
        <v>5241.0899043165982</v>
      </c>
      <c r="AD49" s="4">
        <f>AC49*INDEX('Infometrics inputs'!$D$21:$AR$34,MATCH('Rating units'!$B49,'Infometrics inputs'!$B$21:$B$34,0),MATCH('Rating units'!AD$29,'Infometrics inputs'!$D$20:$AR$20,0))</f>
        <v>5234.0543287975379</v>
      </c>
      <c r="AE49" s="4">
        <f>AD49*INDEX('Infometrics inputs'!$D$21:$AR$34,MATCH('Rating units'!$B49,'Infometrics inputs'!$B$21:$B$34,0),MATCH('Rating units'!AE$29,'Infometrics inputs'!$D$20:$AR$20,0))</f>
        <v>5225.3633237445811</v>
      </c>
      <c r="AF49" s="4">
        <f>AE49*INDEX('Infometrics inputs'!$D$21:$AR$34,MATCH('Rating units'!$B49,'Infometrics inputs'!$B$21:$B$34,0),MATCH('Rating units'!AF$29,'Infometrics inputs'!$D$20:$AR$20,0))</f>
        <v>5214.6030317742534</v>
      </c>
      <c r="AG49" s="4">
        <f>AF49*INDEX('Infometrics inputs'!$D$21:$AR$34,MATCH('Rating units'!$B49,'Infometrics inputs'!$B$21:$B$34,0),MATCH('Rating units'!AG$29,'Infometrics inputs'!$D$20:$AR$20,0))</f>
        <v>5204.6704545708744</v>
      </c>
      <c r="AH49" s="4">
        <f>AG49*INDEX('Infometrics inputs'!$D$21:$AR$34,MATCH('Rating units'!$B49,'Infometrics inputs'!$B$21:$B$34,0),MATCH('Rating units'!AH$29,'Infometrics inputs'!$D$20:$AR$20,0))</f>
        <v>5193.4963052170724</v>
      </c>
      <c r="AI49" s="4">
        <f>AH49*INDEX('Infometrics inputs'!$D$21:$AR$34,MATCH('Rating units'!$B49,'Infometrics inputs'!$B$21:$B$34,0),MATCH('Rating units'!AI$29,'Infometrics inputs'!$D$20:$AR$20,0))</f>
        <v>5179.8390115624252</v>
      </c>
      <c r="AJ49" s="4">
        <f>AI49*INDEX('Infometrics inputs'!$D$21:$AR$34,MATCH('Rating units'!$B49,'Infometrics inputs'!$B$21:$B$34,0),MATCH('Rating units'!AJ$29,'Infometrics inputs'!$D$20:$AR$20,0))</f>
        <v>5166.5955752912523</v>
      </c>
      <c r="AK49" s="4">
        <f>AJ49*INDEX('Infometrics inputs'!$D$21:$AR$34,MATCH('Rating units'!$B49,'Infometrics inputs'!$B$21:$B$34,0),MATCH('Rating units'!AK$29,'Infometrics inputs'!$D$20:$AR$20,0))</f>
        <v>5151.2828521027086</v>
      </c>
      <c r="AL49" s="4">
        <f>AK49*INDEX('Infometrics inputs'!$D$21:$AR$34,MATCH('Rating units'!$B49,'Infometrics inputs'!$B$21:$B$34,0),MATCH('Rating units'!AL$29,'Infometrics inputs'!$D$20:$AR$20,0))</f>
        <v>5138.8671305984844</v>
      </c>
    </row>
    <row r="50" spans="1:38">
      <c r="B50" t="s">
        <v>14</v>
      </c>
      <c r="C50" t="s">
        <v>17</v>
      </c>
      <c r="D50" s="4"/>
      <c r="E50" s="4"/>
      <c r="F50" s="4">
        <f t="shared" si="3"/>
        <v>3598.1154022687033</v>
      </c>
      <c r="G50" s="4">
        <f>F50*INDEX('Infometrics inputs'!$D$21:$AR$34,MATCH('Rating units'!$B50,'Infometrics inputs'!$B$21:$B$34,0),MATCH('Rating units'!G$29,'Infometrics inputs'!$D$20:$AR$20,0))</f>
        <v>3722.1993465490691</v>
      </c>
      <c r="H50" s="4">
        <f>G50*INDEX('Infometrics inputs'!$D$21:$AR$34,MATCH('Rating units'!$B50,'Infometrics inputs'!$B$21:$B$34,0),MATCH('Rating units'!H$29,'Infometrics inputs'!$D$20:$AR$20,0))</f>
        <v>3750.9077141203616</v>
      </c>
      <c r="I50" s="4">
        <f>H50*INDEX('Infometrics inputs'!$D$21:$AR$34,MATCH('Rating units'!$B50,'Infometrics inputs'!$B$21:$B$34,0),MATCH('Rating units'!I$29,'Infometrics inputs'!$D$20:$AR$20,0))</f>
        <v>3778.3401542440415</v>
      </c>
      <c r="J50" s="4">
        <f>I50*INDEX('Infometrics inputs'!$D$21:$AR$34,MATCH('Rating units'!$B50,'Infometrics inputs'!$B$21:$B$34,0),MATCH('Rating units'!J$29,'Infometrics inputs'!$D$20:$AR$20,0))</f>
        <v>3805.134630643915</v>
      </c>
      <c r="K50" s="4">
        <f>J50*INDEX('Infometrics inputs'!$D$21:$AR$34,MATCH('Rating units'!$B50,'Infometrics inputs'!$B$21:$B$34,0),MATCH('Rating units'!K$29,'Infometrics inputs'!$D$20:$AR$20,0))</f>
        <v>3831.2911433199815</v>
      </c>
      <c r="L50" s="4">
        <f>K50*INDEX('Infometrics inputs'!$D$21:$AR$34,MATCH('Rating units'!$B50,'Infometrics inputs'!$B$21:$B$34,0),MATCH('Rating units'!L$29,'Infometrics inputs'!$D$20:$AR$20,0))</f>
        <v>3855.5337648246291</v>
      </c>
      <c r="M50" s="4">
        <f>L50*INDEX('Infometrics inputs'!$D$21:$AR$34,MATCH('Rating units'!$B50,'Infometrics inputs'!$B$21:$B$34,0),MATCH('Rating units'!M$29,'Infometrics inputs'!$D$20:$AR$20,0))</f>
        <v>3879.4574044673732</v>
      </c>
      <c r="N50" s="4">
        <f>M50*INDEX('Infometrics inputs'!$D$21:$AR$34,MATCH('Rating units'!$B50,'Infometrics inputs'!$B$21:$B$34,0),MATCH('Rating units'!N$29,'Infometrics inputs'!$D$20:$AR$20,0))</f>
        <v>3901.7861348006013</v>
      </c>
      <c r="O50" s="4">
        <f>N50*INDEX('Infometrics inputs'!$D$21:$AR$34,MATCH('Rating units'!$B50,'Infometrics inputs'!$B$21:$B$34,0),MATCH('Rating units'!O$29,'Infometrics inputs'!$D$20:$AR$20,0))</f>
        <v>3921.5630102386031</v>
      </c>
      <c r="P50" s="4">
        <f>O50*INDEX('Infometrics inputs'!$D$21:$AR$34,MATCH('Rating units'!$B50,'Infometrics inputs'!$B$21:$B$34,0),MATCH('Rating units'!P$29,'Infometrics inputs'!$D$20:$AR$20,0))</f>
        <v>3941.3398856766048</v>
      </c>
      <c r="Q50" s="4">
        <f>P50*INDEX('Infometrics inputs'!$D$21:$AR$34,MATCH('Rating units'!$B50,'Infometrics inputs'!$B$21:$B$34,0),MATCH('Rating units'!Q$29,'Infometrics inputs'!$D$20:$AR$20,0))</f>
        <v>3959.8408336669936</v>
      </c>
      <c r="R50" s="4">
        <f>Q50*INDEX('Infometrics inputs'!$D$21:$AR$34,MATCH('Rating units'!$B50,'Infometrics inputs'!$B$21:$B$34,0),MATCH('Rating units'!R$29,'Infometrics inputs'!$D$20:$AR$20,0))</f>
        <v>3976.427890485963</v>
      </c>
      <c r="S50" s="4">
        <f>R50*INDEX('Infometrics inputs'!$D$21:$AR$34,MATCH('Rating units'!$B50,'Infometrics inputs'!$B$21:$B$34,0),MATCH('Rating units'!S$29,'Infometrics inputs'!$D$20:$AR$20,0))</f>
        <v>3992.0580017192228</v>
      </c>
      <c r="T50" s="4">
        <f>S50*INDEX('Infometrics inputs'!$D$21:$AR$34,MATCH('Rating units'!$B50,'Infometrics inputs'!$B$21:$B$34,0),MATCH('Rating units'!T$29,'Infometrics inputs'!$D$20:$AR$20,0))</f>
        <v>4006.4121855048697</v>
      </c>
      <c r="U50" s="4">
        <f>T50*INDEX('Infometrics inputs'!$D$21:$AR$34,MATCH('Rating units'!$B50,'Infometrics inputs'!$B$21:$B$34,0),MATCH('Rating units'!U$29,'Infometrics inputs'!$D$20:$AR$20,0))</f>
        <v>4018.5334962571937</v>
      </c>
      <c r="V50" s="4">
        <f>U50*INDEX('Infometrics inputs'!$D$21:$AR$34,MATCH('Rating units'!$B50,'Infometrics inputs'!$B$21:$B$34,0),MATCH('Rating units'!V$29,'Infometrics inputs'!$D$20:$AR$20,0))</f>
        <v>4029.3788795619043</v>
      </c>
      <c r="W50" s="4">
        <f>V50*INDEX('Infometrics inputs'!$D$21:$AR$34,MATCH('Rating units'!$B50,'Infometrics inputs'!$B$21:$B$34,0),MATCH('Rating units'!W$29,'Infometrics inputs'!$D$20:$AR$20,0))</f>
        <v>4036.3964805237756</v>
      </c>
      <c r="X50" s="4">
        <f>W50*INDEX('Infometrics inputs'!$D$21:$AR$34,MATCH('Rating units'!$B50,'Infometrics inputs'!$B$21:$B$34,0),MATCH('Rating units'!X$29,'Infometrics inputs'!$D$20:$AR$20,0))</f>
        <v>4041.8191721761309</v>
      </c>
      <c r="Y50" s="4">
        <f>X50*INDEX('Infometrics inputs'!$D$21:$AR$34,MATCH('Rating units'!$B50,'Infometrics inputs'!$B$21:$B$34,0),MATCH('Rating units'!Y$29,'Infometrics inputs'!$D$20:$AR$20,0))</f>
        <v>4044.3710270713573</v>
      </c>
      <c r="Z50" s="4">
        <f>Y50*INDEX('Infometrics inputs'!$D$21:$AR$34,MATCH('Rating units'!$B50,'Infometrics inputs'!$B$21:$B$34,0),MATCH('Rating units'!Z$29,'Infometrics inputs'!$D$20:$AR$20,0))</f>
        <v>4045.3279726570677</v>
      </c>
      <c r="AA50" s="4">
        <f>Z50*INDEX('Infometrics inputs'!$D$21:$AR$34,MATCH('Rating units'!$B50,'Infometrics inputs'!$B$21:$B$34,0),MATCH('Rating units'!AA$29,'Infometrics inputs'!$D$20:$AR$20,0))</f>
        <v>4043.7330633475517</v>
      </c>
      <c r="AB50" s="4">
        <f>AA50*INDEX('Infometrics inputs'!$D$21:$AR$34,MATCH('Rating units'!$B50,'Infometrics inputs'!$B$21:$B$34,0),MATCH('Rating units'!AB$29,'Infometrics inputs'!$D$20:$AR$20,0))</f>
        <v>4042.1381540380353</v>
      </c>
      <c r="AC50" s="4">
        <f>AB50*INDEX('Infometrics inputs'!$D$21:$AR$34,MATCH('Rating units'!$B50,'Infometrics inputs'!$B$21:$B$34,0),MATCH('Rating units'!AC$29,'Infometrics inputs'!$D$20:$AR$20,0))</f>
        <v>4039.5862991428094</v>
      </c>
      <c r="AD50" s="4">
        <f>AC50*INDEX('Infometrics inputs'!$D$21:$AR$34,MATCH('Rating units'!$B50,'Infometrics inputs'!$B$21:$B$34,0),MATCH('Rating units'!AD$29,'Infometrics inputs'!$D$20:$AR$20,0))</f>
        <v>4034.1636074904541</v>
      </c>
      <c r="AE50" s="4">
        <f>AD50*INDEX('Infometrics inputs'!$D$21:$AR$34,MATCH('Rating units'!$B50,'Infometrics inputs'!$B$21:$B$34,0),MATCH('Rating units'!AE$29,'Infometrics inputs'!$D$20:$AR$20,0))</f>
        <v>4027.4649883904858</v>
      </c>
      <c r="AF50" s="4">
        <f>AE50*INDEX('Infometrics inputs'!$D$21:$AR$34,MATCH('Rating units'!$B50,'Infometrics inputs'!$B$21:$B$34,0),MATCH('Rating units'!AF$29,'Infometrics inputs'!$D$20:$AR$20,0))</f>
        <v>4019.1714599810011</v>
      </c>
      <c r="AG50" s="4">
        <f>AF50*INDEX('Infometrics inputs'!$D$21:$AR$34,MATCH('Rating units'!$B50,'Infometrics inputs'!$B$21:$B$34,0),MATCH('Rating units'!AG$29,'Infometrics inputs'!$D$20:$AR$20,0))</f>
        <v>4011.5158952953234</v>
      </c>
      <c r="AH50" s="4">
        <f>AG50*INDEX('Infometrics inputs'!$D$21:$AR$34,MATCH('Rating units'!$B50,'Infometrics inputs'!$B$21:$B$34,0),MATCH('Rating units'!AH$29,'Infometrics inputs'!$D$20:$AR$20,0))</f>
        <v>4002.9033850239357</v>
      </c>
      <c r="AI50" s="4">
        <f>AH50*INDEX('Infometrics inputs'!$D$21:$AR$34,MATCH('Rating units'!$B50,'Infometrics inputs'!$B$21:$B$34,0),MATCH('Rating units'!AI$29,'Infometrics inputs'!$D$20:$AR$20,0))</f>
        <v>3992.3769835811281</v>
      </c>
      <c r="AJ50" s="4">
        <f>AI50*INDEX('Infometrics inputs'!$D$21:$AR$34,MATCH('Rating units'!$B50,'Infometrics inputs'!$B$21:$B$34,0),MATCH('Rating units'!AJ$29,'Infometrics inputs'!$D$20:$AR$20,0))</f>
        <v>3982.169564000224</v>
      </c>
      <c r="AK50" s="4">
        <f>AJ50*INDEX('Infometrics inputs'!$D$21:$AR$34,MATCH('Rating units'!$B50,'Infometrics inputs'!$B$21:$B$34,0),MATCH('Rating units'!AK$29,'Infometrics inputs'!$D$20:$AR$20,0))</f>
        <v>3970.3672351098035</v>
      </c>
      <c r="AL50" s="4">
        <f>AK50*INDEX('Infometrics inputs'!$D$21:$AR$34,MATCH('Rating units'!$B50,'Infometrics inputs'!$B$21:$B$34,0),MATCH('Rating units'!AL$29,'Infometrics inputs'!$D$20:$AR$20,0))</f>
        <v>3960.7977792527058</v>
      </c>
    </row>
    <row r="51" spans="1:38">
      <c r="B51" t="s">
        <v>14</v>
      </c>
      <c r="C51" t="s">
        <v>74</v>
      </c>
      <c r="D51" s="4"/>
      <c r="E51" s="4"/>
      <c r="F51" s="4">
        <f t="shared" si="3"/>
        <v>9776.0491115336699</v>
      </c>
      <c r="G51" s="4">
        <f>F51*INDEX('Infometrics inputs'!$D$21:$AR$34,MATCH('Rating units'!$B51,'Infometrics inputs'!$B$21:$B$34,0),MATCH('Rating units'!G$29,'Infometrics inputs'!$D$20:$AR$20,0))</f>
        <v>10113.184138518298</v>
      </c>
      <c r="H51" s="4">
        <f>G51*INDEX('Infometrics inputs'!$D$21:$AR$34,MATCH('Rating units'!$B51,'Infometrics inputs'!$B$21:$B$34,0),MATCH('Rating units'!H$29,'Infometrics inputs'!$D$20:$AR$20,0))</f>
        <v>10191.184530365641</v>
      </c>
      <c r="I51" s="4">
        <f>H51*INDEX('Infometrics inputs'!$D$21:$AR$34,MATCH('Rating units'!$B51,'Infometrics inputs'!$B$21:$B$34,0),MATCH('Rating units'!I$29,'Infometrics inputs'!$D$20:$AR$20,0))</f>
        <v>10265.718238130881</v>
      </c>
      <c r="J51" s="4">
        <f>I51*INDEX('Infometrics inputs'!$D$21:$AR$34,MATCH('Rating units'!$B51,'Infometrics inputs'!$B$21:$B$34,0),MATCH('Rating units'!J$29,'Infometrics inputs'!$D$20:$AR$20,0))</f>
        <v>10338.518603855069</v>
      </c>
      <c r="K51" s="4">
        <f>J51*INDEX('Infometrics inputs'!$D$21:$AR$34,MATCH('Rating units'!$B51,'Infometrics inputs'!$B$21:$B$34,0),MATCH('Rating units'!K$29,'Infometrics inputs'!$D$20:$AR$20,0))</f>
        <v>10409.585627538203</v>
      </c>
      <c r="L51" s="4">
        <f>K51*INDEX('Infometrics inputs'!$D$21:$AR$34,MATCH('Rating units'!$B51,'Infometrics inputs'!$B$21:$B$34,0),MATCH('Rating units'!L$29,'Infometrics inputs'!$D$20:$AR$20,0))</f>
        <v>10475.452625098182</v>
      </c>
      <c r="M51" s="4">
        <f>L51*INDEX('Infometrics inputs'!$D$21:$AR$34,MATCH('Rating units'!$B51,'Infometrics inputs'!$B$21:$B$34,0),MATCH('Rating units'!M$29,'Infometrics inputs'!$D$20:$AR$20,0))</f>
        <v>10540.452951637635</v>
      </c>
      <c r="N51" s="4">
        <f>M51*INDEX('Infometrics inputs'!$D$21:$AR$34,MATCH('Rating units'!$B51,'Infometrics inputs'!$B$21:$B$34,0),MATCH('Rating units'!N$29,'Infometrics inputs'!$D$20:$AR$20,0))</f>
        <v>10601.119923074459</v>
      </c>
      <c r="O51" s="4">
        <f>N51*INDEX('Infometrics inputs'!$D$21:$AR$34,MATCH('Rating units'!$B51,'Infometrics inputs'!$B$21:$B$34,0),MATCH('Rating units'!O$29,'Infometrics inputs'!$D$20:$AR$20,0))</f>
        <v>10654.853526347073</v>
      </c>
      <c r="P51" s="4">
        <f>O51*INDEX('Infometrics inputs'!$D$21:$AR$34,MATCH('Rating units'!$B51,'Infometrics inputs'!$B$21:$B$34,0),MATCH('Rating units'!P$29,'Infometrics inputs'!$D$20:$AR$20,0))</f>
        <v>10708.587129619687</v>
      </c>
      <c r="Q51" s="4">
        <f>P51*INDEX('Infometrics inputs'!$D$21:$AR$34,MATCH('Rating units'!$B51,'Infometrics inputs'!$B$21:$B$34,0),MATCH('Rating units'!Q$29,'Infometrics inputs'!$D$20:$AR$20,0))</f>
        <v>10758.854048810197</v>
      </c>
      <c r="R51" s="4">
        <f>Q51*INDEX('Infometrics inputs'!$D$21:$AR$34,MATCH('Rating units'!$B51,'Infometrics inputs'!$B$21:$B$34,0),MATCH('Rating units'!R$29,'Infometrics inputs'!$D$20:$AR$20,0))</f>
        <v>10803.920941877552</v>
      </c>
      <c r="S51" s="4">
        <f>R51*INDEX('Infometrics inputs'!$D$21:$AR$34,MATCH('Rating units'!$B51,'Infometrics inputs'!$B$21:$B$34,0),MATCH('Rating units'!S$29,'Infometrics inputs'!$D$20:$AR$20,0))</f>
        <v>10846.387821883329</v>
      </c>
      <c r="T51" s="4">
        <f>S51*INDEX('Infometrics inputs'!$D$21:$AR$34,MATCH('Rating units'!$B51,'Infometrics inputs'!$B$21:$B$34,0),MATCH('Rating units'!T$29,'Infometrics inputs'!$D$20:$AR$20,0))</f>
        <v>10885.388017807001</v>
      </c>
      <c r="U51" s="4">
        <f>T51*INDEX('Infometrics inputs'!$D$21:$AR$34,MATCH('Rating units'!$B51,'Infometrics inputs'!$B$21:$B$34,0),MATCH('Rating units'!U$29,'Infometrics inputs'!$D$20:$AR$20,0))</f>
        <v>10918.321516586991</v>
      </c>
      <c r="V51" s="4">
        <f>U51*INDEX('Infometrics inputs'!$D$21:$AR$34,MATCH('Rating units'!$B51,'Infometrics inputs'!$B$21:$B$34,0),MATCH('Rating units'!V$29,'Infometrics inputs'!$D$20:$AR$20,0))</f>
        <v>10947.788331284875</v>
      </c>
      <c r="W51" s="4">
        <f>V51*INDEX('Infometrics inputs'!$D$21:$AR$34,MATCH('Rating units'!$B51,'Infometrics inputs'!$B$21:$B$34,0),MATCH('Rating units'!W$29,'Infometrics inputs'!$D$20:$AR$20,0))</f>
        <v>10966.855093736447</v>
      </c>
      <c r="X51" s="4">
        <f>W51*INDEX('Infometrics inputs'!$D$21:$AR$34,MATCH('Rating units'!$B51,'Infometrics inputs'!$B$21:$B$34,0),MATCH('Rating units'!X$29,'Infometrics inputs'!$D$20:$AR$20,0))</f>
        <v>10981.588501085389</v>
      </c>
      <c r="Y51" s="4">
        <f>X51*INDEX('Infometrics inputs'!$D$21:$AR$34,MATCH('Rating units'!$B51,'Infometrics inputs'!$B$21:$B$34,0),MATCH('Rating units'!Y$29,'Infometrics inputs'!$D$20:$AR$20,0))</f>
        <v>10988.521869249598</v>
      </c>
      <c r="Z51" s="4">
        <f>Y51*INDEX('Infometrics inputs'!$D$21:$AR$34,MATCH('Rating units'!$B51,'Infometrics inputs'!$B$21:$B$34,0),MATCH('Rating units'!Z$29,'Infometrics inputs'!$D$20:$AR$20,0))</f>
        <v>10991.121882311178</v>
      </c>
      <c r="AA51" s="4">
        <f>Z51*INDEX('Infometrics inputs'!$D$21:$AR$34,MATCH('Rating units'!$B51,'Infometrics inputs'!$B$21:$B$34,0),MATCH('Rating units'!AA$29,'Infometrics inputs'!$D$20:$AR$20,0))</f>
        <v>10986.788527208548</v>
      </c>
      <c r="AB51" s="4">
        <f>AA51*INDEX('Infometrics inputs'!$D$21:$AR$34,MATCH('Rating units'!$B51,'Infometrics inputs'!$B$21:$B$34,0),MATCH('Rating units'!AB$29,'Infometrics inputs'!$D$20:$AR$20,0))</f>
        <v>10982.455172105918</v>
      </c>
      <c r="AC51" s="4">
        <f>AB51*INDEX('Infometrics inputs'!$D$21:$AR$34,MATCH('Rating units'!$B51,'Infometrics inputs'!$B$21:$B$34,0),MATCH('Rating units'!AC$29,'Infometrics inputs'!$D$20:$AR$20,0))</f>
        <v>10975.521803941709</v>
      </c>
      <c r="AD51" s="4">
        <f>AC51*INDEX('Infometrics inputs'!$D$21:$AR$34,MATCH('Rating units'!$B51,'Infometrics inputs'!$B$21:$B$34,0),MATCH('Rating units'!AD$29,'Infometrics inputs'!$D$20:$AR$20,0))</f>
        <v>10960.788396592767</v>
      </c>
      <c r="AE51" s="4">
        <f>AD51*INDEX('Infometrics inputs'!$D$21:$AR$34,MATCH('Rating units'!$B51,'Infometrics inputs'!$B$21:$B$34,0),MATCH('Rating units'!AE$29,'Infometrics inputs'!$D$20:$AR$20,0))</f>
        <v>10942.58830516172</v>
      </c>
      <c r="AF51" s="4">
        <f>AE51*INDEX('Infometrics inputs'!$D$21:$AR$34,MATCH('Rating units'!$B51,'Infometrics inputs'!$B$21:$B$34,0),MATCH('Rating units'!AF$29,'Infometrics inputs'!$D$20:$AR$20,0))</f>
        <v>10920.054858628044</v>
      </c>
      <c r="AG51" s="4">
        <f>AF51*INDEX('Infometrics inputs'!$D$21:$AR$34,MATCH('Rating units'!$B51,'Infometrics inputs'!$B$21:$B$34,0),MATCH('Rating units'!AG$29,'Infometrics inputs'!$D$20:$AR$20,0))</f>
        <v>10899.25475413542</v>
      </c>
      <c r="AH51" s="4">
        <f>AG51*INDEX('Infometrics inputs'!$D$21:$AR$34,MATCH('Rating units'!$B51,'Infometrics inputs'!$B$21:$B$34,0),MATCH('Rating units'!AH$29,'Infometrics inputs'!$D$20:$AR$20,0))</f>
        <v>10875.854636581218</v>
      </c>
      <c r="AI51" s="4">
        <f>AH51*INDEX('Infometrics inputs'!$D$21:$AR$34,MATCH('Rating units'!$B51,'Infometrics inputs'!$B$21:$B$34,0),MATCH('Rating units'!AI$29,'Infometrics inputs'!$D$20:$AR$20,0))</f>
        <v>10847.25449290386</v>
      </c>
      <c r="AJ51" s="4">
        <f>AI51*INDEX('Infometrics inputs'!$D$21:$AR$34,MATCH('Rating units'!$B51,'Infometrics inputs'!$B$21:$B$34,0),MATCH('Rating units'!AJ$29,'Infometrics inputs'!$D$20:$AR$20,0))</f>
        <v>10819.521020247026</v>
      </c>
      <c r="AK51" s="4">
        <f>AJ51*INDEX('Infometrics inputs'!$D$21:$AR$34,MATCH('Rating units'!$B51,'Infometrics inputs'!$B$21:$B$34,0),MATCH('Rating units'!AK$29,'Infometrics inputs'!$D$20:$AR$20,0))</f>
        <v>10787.454192487563</v>
      </c>
      <c r="AL51" s="4">
        <f>AK51*INDEX('Infometrics inputs'!$D$21:$AR$34,MATCH('Rating units'!$B51,'Infometrics inputs'!$B$21:$B$34,0),MATCH('Rating units'!AL$29,'Infometrics inputs'!$D$20:$AR$20,0))</f>
        <v>10761.454061871782</v>
      </c>
    </row>
    <row r="52" spans="1:38">
      <c r="B52" t="s">
        <v>14</v>
      </c>
      <c r="C52" t="s">
        <v>75</v>
      </c>
      <c r="D52" s="4"/>
      <c r="E52" s="4"/>
      <c r="F52" s="4">
        <f t="shared" si="3"/>
        <v>9776.0491115336699</v>
      </c>
      <c r="G52" s="4">
        <f>F52*INDEX('Infometrics inputs'!$D$21:$AR$34,MATCH('Rating units'!$B52,'Infometrics inputs'!$B$21:$B$34,0),MATCH('Rating units'!G$29,'Infometrics inputs'!$D$20:$AR$20,0))</f>
        <v>10113.184138518298</v>
      </c>
      <c r="H52" s="4">
        <f>G52*INDEX('Infometrics inputs'!$D$21:$AR$34,MATCH('Rating units'!$B52,'Infometrics inputs'!$B$21:$B$34,0),MATCH('Rating units'!H$29,'Infometrics inputs'!$D$20:$AR$20,0))</f>
        <v>10191.184530365641</v>
      </c>
      <c r="I52" s="4">
        <f>H52*INDEX('Infometrics inputs'!$D$21:$AR$34,MATCH('Rating units'!$B52,'Infometrics inputs'!$B$21:$B$34,0),MATCH('Rating units'!I$29,'Infometrics inputs'!$D$20:$AR$20,0))</f>
        <v>10265.718238130881</v>
      </c>
      <c r="J52" s="4">
        <f>I52*INDEX('Infometrics inputs'!$D$21:$AR$34,MATCH('Rating units'!$B52,'Infometrics inputs'!$B$21:$B$34,0),MATCH('Rating units'!J$29,'Infometrics inputs'!$D$20:$AR$20,0))</f>
        <v>10338.518603855069</v>
      </c>
      <c r="K52" s="4">
        <f>J52*INDEX('Infometrics inputs'!$D$21:$AR$34,MATCH('Rating units'!$B52,'Infometrics inputs'!$B$21:$B$34,0),MATCH('Rating units'!K$29,'Infometrics inputs'!$D$20:$AR$20,0))</f>
        <v>10409.585627538203</v>
      </c>
      <c r="L52" s="4">
        <f>K52*INDEX('Infometrics inputs'!$D$21:$AR$34,MATCH('Rating units'!$B52,'Infometrics inputs'!$B$21:$B$34,0),MATCH('Rating units'!L$29,'Infometrics inputs'!$D$20:$AR$20,0))</f>
        <v>10475.452625098182</v>
      </c>
      <c r="M52" s="4">
        <f>L52*INDEX('Infometrics inputs'!$D$21:$AR$34,MATCH('Rating units'!$B52,'Infometrics inputs'!$B$21:$B$34,0),MATCH('Rating units'!M$29,'Infometrics inputs'!$D$20:$AR$20,0))</f>
        <v>10540.452951637635</v>
      </c>
      <c r="N52" s="4">
        <f>M52*INDEX('Infometrics inputs'!$D$21:$AR$34,MATCH('Rating units'!$B52,'Infometrics inputs'!$B$21:$B$34,0),MATCH('Rating units'!N$29,'Infometrics inputs'!$D$20:$AR$20,0))</f>
        <v>10601.119923074459</v>
      </c>
      <c r="O52" s="4">
        <f>N52*INDEX('Infometrics inputs'!$D$21:$AR$34,MATCH('Rating units'!$B52,'Infometrics inputs'!$B$21:$B$34,0),MATCH('Rating units'!O$29,'Infometrics inputs'!$D$20:$AR$20,0))</f>
        <v>10654.853526347073</v>
      </c>
      <c r="P52" s="4">
        <f>O52*INDEX('Infometrics inputs'!$D$21:$AR$34,MATCH('Rating units'!$B52,'Infometrics inputs'!$B$21:$B$34,0),MATCH('Rating units'!P$29,'Infometrics inputs'!$D$20:$AR$20,0))</f>
        <v>10708.587129619687</v>
      </c>
      <c r="Q52" s="4">
        <f>P52*INDEX('Infometrics inputs'!$D$21:$AR$34,MATCH('Rating units'!$B52,'Infometrics inputs'!$B$21:$B$34,0),MATCH('Rating units'!Q$29,'Infometrics inputs'!$D$20:$AR$20,0))</f>
        <v>10758.854048810197</v>
      </c>
      <c r="R52" s="4">
        <f>Q52*INDEX('Infometrics inputs'!$D$21:$AR$34,MATCH('Rating units'!$B52,'Infometrics inputs'!$B$21:$B$34,0),MATCH('Rating units'!R$29,'Infometrics inputs'!$D$20:$AR$20,0))</f>
        <v>10803.920941877552</v>
      </c>
      <c r="S52" s="4">
        <f>R52*INDEX('Infometrics inputs'!$D$21:$AR$34,MATCH('Rating units'!$B52,'Infometrics inputs'!$B$21:$B$34,0),MATCH('Rating units'!S$29,'Infometrics inputs'!$D$20:$AR$20,0))</f>
        <v>10846.387821883329</v>
      </c>
      <c r="T52" s="4">
        <f>S52*INDEX('Infometrics inputs'!$D$21:$AR$34,MATCH('Rating units'!$B52,'Infometrics inputs'!$B$21:$B$34,0),MATCH('Rating units'!T$29,'Infometrics inputs'!$D$20:$AR$20,0))</f>
        <v>10885.388017807001</v>
      </c>
      <c r="U52" s="4">
        <f>T52*INDEX('Infometrics inputs'!$D$21:$AR$34,MATCH('Rating units'!$B52,'Infometrics inputs'!$B$21:$B$34,0),MATCH('Rating units'!U$29,'Infometrics inputs'!$D$20:$AR$20,0))</f>
        <v>10918.321516586991</v>
      </c>
      <c r="V52" s="4">
        <f>U52*INDEX('Infometrics inputs'!$D$21:$AR$34,MATCH('Rating units'!$B52,'Infometrics inputs'!$B$21:$B$34,0),MATCH('Rating units'!V$29,'Infometrics inputs'!$D$20:$AR$20,0))</f>
        <v>10947.788331284875</v>
      </c>
      <c r="W52" s="4">
        <f>V52*INDEX('Infometrics inputs'!$D$21:$AR$34,MATCH('Rating units'!$B52,'Infometrics inputs'!$B$21:$B$34,0),MATCH('Rating units'!W$29,'Infometrics inputs'!$D$20:$AR$20,0))</f>
        <v>10966.855093736447</v>
      </c>
      <c r="X52" s="4">
        <f>W52*INDEX('Infometrics inputs'!$D$21:$AR$34,MATCH('Rating units'!$B52,'Infometrics inputs'!$B$21:$B$34,0),MATCH('Rating units'!X$29,'Infometrics inputs'!$D$20:$AR$20,0))</f>
        <v>10981.588501085389</v>
      </c>
      <c r="Y52" s="4">
        <f>X52*INDEX('Infometrics inputs'!$D$21:$AR$34,MATCH('Rating units'!$B52,'Infometrics inputs'!$B$21:$B$34,0),MATCH('Rating units'!Y$29,'Infometrics inputs'!$D$20:$AR$20,0))</f>
        <v>10988.521869249598</v>
      </c>
      <c r="Z52" s="4">
        <f>Y52*INDEX('Infometrics inputs'!$D$21:$AR$34,MATCH('Rating units'!$B52,'Infometrics inputs'!$B$21:$B$34,0),MATCH('Rating units'!Z$29,'Infometrics inputs'!$D$20:$AR$20,0))</f>
        <v>10991.121882311178</v>
      </c>
      <c r="AA52" s="4">
        <f>Z52*INDEX('Infometrics inputs'!$D$21:$AR$34,MATCH('Rating units'!$B52,'Infometrics inputs'!$B$21:$B$34,0),MATCH('Rating units'!AA$29,'Infometrics inputs'!$D$20:$AR$20,0))</f>
        <v>10986.788527208548</v>
      </c>
      <c r="AB52" s="4">
        <f>AA52*INDEX('Infometrics inputs'!$D$21:$AR$34,MATCH('Rating units'!$B52,'Infometrics inputs'!$B$21:$B$34,0),MATCH('Rating units'!AB$29,'Infometrics inputs'!$D$20:$AR$20,0))</f>
        <v>10982.455172105918</v>
      </c>
      <c r="AC52" s="4">
        <f>AB52*INDEX('Infometrics inputs'!$D$21:$AR$34,MATCH('Rating units'!$B52,'Infometrics inputs'!$B$21:$B$34,0),MATCH('Rating units'!AC$29,'Infometrics inputs'!$D$20:$AR$20,0))</f>
        <v>10975.521803941709</v>
      </c>
      <c r="AD52" s="4">
        <f>AC52*INDEX('Infometrics inputs'!$D$21:$AR$34,MATCH('Rating units'!$B52,'Infometrics inputs'!$B$21:$B$34,0),MATCH('Rating units'!AD$29,'Infometrics inputs'!$D$20:$AR$20,0))</f>
        <v>10960.788396592767</v>
      </c>
      <c r="AE52" s="4">
        <f>AD52*INDEX('Infometrics inputs'!$D$21:$AR$34,MATCH('Rating units'!$B52,'Infometrics inputs'!$B$21:$B$34,0),MATCH('Rating units'!AE$29,'Infometrics inputs'!$D$20:$AR$20,0))</f>
        <v>10942.58830516172</v>
      </c>
      <c r="AF52" s="4">
        <f>AE52*INDEX('Infometrics inputs'!$D$21:$AR$34,MATCH('Rating units'!$B52,'Infometrics inputs'!$B$21:$B$34,0),MATCH('Rating units'!AF$29,'Infometrics inputs'!$D$20:$AR$20,0))</f>
        <v>10920.054858628044</v>
      </c>
      <c r="AG52" s="4">
        <f>AF52*INDEX('Infometrics inputs'!$D$21:$AR$34,MATCH('Rating units'!$B52,'Infometrics inputs'!$B$21:$B$34,0),MATCH('Rating units'!AG$29,'Infometrics inputs'!$D$20:$AR$20,0))</f>
        <v>10899.25475413542</v>
      </c>
      <c r="AH52" s="4">
        <f>AG52*INDEX('Infometrics inputs'!$D$21:$AR$34,MATCH('Rating units'!$B52,'Infometrics inputs'!$B$21:$B$34,0),MATCH('Rating units'!AH$29,'Infometrics inputs'!$D$20:$AR$20,0))</f>
        <v>10875.854636581218</v>
      </c>
      <c r="AI52" s="4">
        <f>AH52*INDEX('Infometrics inputs'!$D$21:$AR$34,MATCH('Rating units'!$B52,'Infometrics inputs'!$B$21:$B$34,0),MATCH('Rating units'!AI$29,'Infometrics inputs'!$D$20:$AR$20,0))</f>
        <v>10847.25449290386</v>
      </c>
      <c r="AJ52" s="4">
        <f>AI52*INDEX('Infometrics inputs'!$D$21:$AR$34,MATCH('Rating units'!$B52,'Infometrics inputs'!$B$21:$B$34,0),MATCH('Rating units'!AJ$29,'Infometrics inputs'!$D$20:$AR$20,0))</f>
        <v>10819.521020247026</v>
      </c>
      <c r="AK52" s="4">
        <f>AJ52*INDEX('Infometrics inputs'!$D$21:$AR$34,MATCH('Rating units'!$B52,'Infometrics inputs'!$B$21:$B$34,0),MATCH('Rating units'!AK$29,'Infometrics inputs'!$D$20:$AR$20,0))</f>
        <v>10787.454192487563</v>
      </c>
      <c r="AL52" s="4">
        <f>AK52*INDEX('Infometrics inputs'!$D$21:$AR$34,MATCH('Rating units'!$B52,'Infometrics inputs'!$B$21:$B$34,0),MATCH('Rating units'!AL$29,'Infometrics inputs'!$D$20:$AR$20,0))</f>
        <v>10761.454061871782</v>
      </c>
    </row>
    <row r="54" spans="1:38">
      <c r="A54" t="s">
        <v>79</v>
      </c>
      <c r="B54" s="2" t="s">
        <v>80</v>
      </c>
    </row>
    <row r="55" spans="1:38">
      <c r="D55" s="2"/>
      <c r="E55" s="2"/>
      <c r="F55" s="2">
        <v>2022</v>
      </c>
      <c r="G55" s="2">
        <v>2023</v>
      </c>
      <c r="H55" s="2">
        <v>2024</v>
      </c>
      <c r="I55" s="2">
        <v>2025</v>
      </c>
      <c r="J55" s="2">
        <v>2026</v>
      </c>
      <c r="K55" s="2">
        <v>2027</v>
      </c>
      <c r="L55" s="2">
        <v>2028</v>
      </c>
      <c r="M55" s="2">
        <v>2029</v>
      </c>
      <c r="N55" s="2">
        <v>2030</v>
      </c>
      <c r="O55" s="2">
        <v>2031</v>
      </c>
      <c r="P55" s="2">
        <v>2032</v>
      </c>
      <c r="Q55" s="2">
        <v>2033</v>
      </c>
      <c r="R55" s="2">
        <v>2034</v>
      </c>
      <c r="S55" s="2">
        <v>2035</v>
      </c>
      <c r="T55" s="2">
        <v>2036</v>
      </c>
      <c r="U55" s="2">
        <v>2037</v>
      </c>
      <c r="V55" s="2">
        <v>2038</v>
      </c>
      <c r="W55" s="2">
        <v>2039</v>
      </c>
      <c r="X55" s="2">
        <v>2040</v>
      </c>
      <c r="Y55" s="2">
        <v>2041</v>
      </c>
      <c r="Z55" s="2">
        <v>2042</v>
      </c>
      <c r="AA55" s="2">
        <v>2043</v>
      </c>
      <c r="AB55" s="2">
        <v>2044</v>
      </c>
      <c r="AC55" s="2">
        <v>2045</v>
      </c>
      <c r="AD55" s="2">
        <v>2046</v>
      </c>
      <c r="AE55" s="2">
        <v>2047</v>
      </c>
      <c r="AF55" s="2">
        <v>2048</v>
      </c>
      <c r="AG55" s="2">
        <v>2049</v>
      </c>
      <c r="AH55" s="2">
        <v>2050</v>
      </c>
      <c r="AI55" s="2">
        <v>2051</v>
      </c>
      <c r="AJ55" s="2">
        <v>2052</v>
      </c>
      <c r="AK55" s="2">
        <v>2053</v>
      </c>
      <c r="AL55" s="2">
        <v>2054</v>
      </c>
    </row>
    <row r="56" spans="1:38">
      <c r="B56" t="s">
        <v>15</v>
      </c>
      <c r="C56" t="s">
        <v>43</v>
      </c>
      <c r="D56" s="4"/>
      <c r="E56" s="17"/>
      <c r="F56" s="17">
        <f>I4</f>
        <v>747</v>
      </c>
      <c r="G56" s="17">
        <f>(INDEX('Infometrics inputs'!$J$93:$AR$106,MATCH('Rating units'!$B56,'Infometrics inputs'!$B$93:$B$106,0),MATCH('Rating units'!G$55,'Infometrics inputs'!$J$70:$AR$70,0))+1)*F56</f>
        <v>748.82184333775263</v>
      </c>
      <c r="H56" s="17">
        <f>(INDEX('Infometrics inputs'!$J$93:$AR$106,MATCH('Rating units'!$B56,'Infometrics inputs'!$B$93:$B$106,0),MATCH('Rating units'!H$55,'Infometrics inputs'!$J$70:$AR$70,0))+1)*G56</f>
        <v>742.65877390639878</v>
      </c>
      <c r="I56" s="17">
        <f>(INDEX('Infometrics inputs'!$J$93:$AR$106,MATCH('Rating units'!$B56,'Infometrics inputs'!$B$93:$B$106,0),MATCH('Rating units'!I$55,'Infometrics inputs'!$J$70:$AR$70,0))+1)*H56</f>
        <v>751.66614683233524</v>
      </c>
      <c r="J56" s="17">
        <f>(INDEX('Infometrics inputs'!$J$93:$AR$106,MATCH('Rating units'!$B56,'Infometrics inputs'!$B$93:$B$106,0),MATCH('Rating units'!J$55,'Infometrics inputs'!$J$70:$AR$70,0))+1)*I56</f>
        <v>763.07509568892533</v>
      </c>
      <c r="K56" s="17">
        <f>(INDEX('Infometrics inputs'!$J$93:$AR$106,MATCH('Rating units'!$B56,'Infometrics inputs'!$B$93:$B$106,0),MATCH('Rating units'!K$55,'Infometrics inputs'!$J$70:$AR$70,0))+1)*J56</f>
        <v>780.63047251631815</v>
      </c>
      <c r="L56" s="17">
        <f>(INDEX('Infometrics inputs'!$J$93:$AR$106,MATCH('Rating units'!$B56,'Infometrics inputs'!$B$93:$B$106,0),MATCH('Rating units'!L$55,'Infometrics inputs'!$J$70:$AR$70,0))+1)*K56</f>
        <v>802.16279348668184</v>
      </c>
      <c r="M56" s="17">
        <f>(INDEX('Infometrics inputs'!$J$93:$AR$106,MATCH('Rating units'!$B56,'Infometrics inputs'!$B$93:$B$106,0),MATCH('Rating units'!M$55,'Infometrics inputs'!$J$70:$AR$70,0))+1)*L56</f>
        <v>829.28924717982113</v>
      </c>
      <c r="N56" s="17">
        <f>(INDEX('Infometrics inputs'!$J$93:$AR$106,MATCH('Rating units'!$B56,'Infometrics inputs'!$B$93:$B$106,0),MATCH('Rating units'!N$55,'Infometrics inputs'!$J$70:$AR$70,0))+1)*M56</f>
        <v>861.97013324276372</v>
      </c>
      <c r="O56" s="17">
        <f>(INDEX('Infometrics inputs'!$J$93:$AR$106,MATCH('Rating units'!$B56,'Infometrics inputs'!$B$93:$B$106,0),MATCH('Rating units'!O$55,'Infometrics inputs'!$J$70:$AR$70,0))+1)*N56</f>
        <v>875.94988414246598</v>
      </c>
      <c r="P56" s="17">
        <f>(INDEX('Infometrics inputs'!$J$93:$AR$106,MATCH('Rating units'!$B56,'Infometrics inputs'!$B$93:$B$106,0),MATCH('Rating units'!P$55,'Infometrics inputs'!$J$70:$AR$70,0))+1)*O56</f>
        <v>888.61446683906024</v>
      </c>
      <c r="Q56" s="17">
        <f>(INDEX('Infometrics inputs'!$J$93:$AR$106,MATCH('Rating units'!$B56,'Infometrics inputs'!$B$93:$B$106,0),MATCH('Rating units'!Q$55,'Infometrics inputs'!$J$70:$AR$70,0))+1)*P56</f>
        <v>899.66226502147617</v>
      </c>
      <c r="R56" s="17">
        <f>(INDEX('Infometrics inputs'!$J$93:$AR$106,MATCH('Rating units'!$B56,'Infometrics inputs'!$B$93:$B$106,0),MATCH('Rating units'!R$55,'Infometrics inputs'!$J$70:$AR$70,0))+1)*Q56</f>
        <v>908.9739806323696</v>
      </c>
      <c r="S56" s="17">
        <f>(INDEX('Infometrics inputs'!$J$93:$AR$106,MATCH('Rating units'!$B56,'Infometrics inputs'!$B$93:$B$106,0),MATCH('Rating units'!S$55,'Infometrics inputs'!$J$70:$AR$70,0))+1)*R56</f>
        <v>916.83741819057411</v>
      </c>
      <c r="T56" s="17">
        <f>(INDEX('Infometrics inputs'!$J$93:$AR$106,MATCH('Rating units'!$B56,'Infometrics inputs'!$B$93:$B$106,0),MATCH('Rating units'!T$55,'Infometrics inputs'!$J$70:$AR$70,0))+1)*S56</f>
        <v>924.36732443592382</v>
      </c>
      <c r="U56" s="17">
        <f>(INDEX('Infometrics inputs'!$J$93:$AR$106,MATCH('Rating units'!$B56,'Infometrics inputs'!$B$93:$B$106,0),MATCH('Rating units'!U$55,'Infometrics inputs'!$J$70:$AR$70,0))+1)*T56</f>
        <v>932.50823679139341</v>
      </c>
      <c r="V56" s="17">
        <f>(INDEX('Infometrics inputs'!$J$93:$AR$106,MATCH('Rating units'!$B56,'Infometrics inputs'!$B$93:$B$106,0),MATCH('Rating units'!V$55,'Infometrics inputs'!$J$70:$AR$70,0))+1)*U56</f>
        <v>940.7405763585017</v>
      </c>
      <c r="W56" s="17">
        <f>(INDEX('Infometrics inputs'!$J$93:$AR$106,MATCH('Rating units'!$B56,'Infometrics inputs'!$B$93:$B$106,0),MATCH('Rating units'!W$55,'Infometrics inputs'!$J$70:$AR$70,0))+1)*V56</f>
        <v>944.53716774271163</v>
      </c>
      <c r="X56" s="17">
        <f>(INDEX('Infometrics inputs'!$J$93:$AR$106,MATCH('Rating units'!$B56,'Infometrics inputs'!$B$93:$B$106,0),MATCH('Rating units'!X$55,'Infometrics inputs'!$J$70:$AR$70,0))+1)*W56</f>
        <v>940.19589492411944</v>
      </c>
      <c r="Y56" s="17">
        <f>(INDEX('Infometrics inputs'!$J$93:$AR$106,MATCH('Rating units'!$B56,'Infometrics inputs'!$B$93:$B$106,0),MATCH('Rating units'!Y$55,'Infometrics inputs'!$J$70:$AR$70,0))+1)*X56</f>
        <v>935.28836912918905</v>
      </c>
      <c r="Z56" s="17">
        <f>(INDEX('Infometrics inputs'!$J$93:$AR$106,MATCH('Rating units'!$B56,'Infometrics inputs'!$B$93:$B$106,0),MATCH('Rating units'!Z$55,'Infometrics inputs'!$J$70:$AR$70,0))+1)*Y56</f>
        <v>931.46301568903834</v>
      </c>
      <c r="AA56" s="17">
        <f>(INDEX('Infometrics inputs'!$J$93:$AR$106,MATCH('Rating units'!$B56,'Infometrics inputs'!$B$93:$B$106,0),MATCH('Rating units'!AA$55,'Infometrics inputs'!$J$70:$AR$70,0))+1)*Z56</f>
        <v>928.73062037464479</v>
      </c>
      <c r="AB56" s="17">
        <f>(INDEX('Infometrics inputs'!$J$93:$AR$106,MATCH('Rating units'!$B56,'Infometrics inputs'!$B$93:$B$106,0),MATCH('Rating units'!AB$55,'Infometrics inputs'!$J$70:$AR$70,0))+1)*AA56</f>
        <v>927.96363221621846</v>
      </c>
      <c r="AC56" s="17">
        <f>(INDEX('Infometrics inputs'!$J$93:$AR$106,MATCH('Rating units'!$B56,'Infometrics inputs'!$B$93:$B$106,0),MATCH('Rating units'!AC$55,'Infometrics inputs'!$J$70:$AR$70,0))+1)*AB56</f>
        <v>927.53977033919375</v>
      </c>
      <c r="AD56" s="17">
        <f>(INDEX('Infometrics inputs'!$J$93:$AR$106,MATCH('Rating units'!$B56,'Infometrics inputs'!$B$93:$B$106,0),MATCH('Rating units'!AD$55,'Infometrics inputs'!$J$70:$AR$70,0))+1)*AC56</f>
        <v>929.26549369565271</v>
      </c>
      <c r="AE56" s="17">
        <f>(INDEX('Infometrics inputs'!$J$93:$AR$106,MATCH('Rating units'!$B56,'Infometrics inputs'!$B$93:$B$106,0),MATCH('Rating units'!AE$55,'Infometrics inputs'!$J$70:$AR$70,0))+1)*AD56</f>
        <v>932.05320065608646</v>
      </c>
      <c r="AF56" s="17">
        <f>(INDEX('Infometrics inputs'!$J$93:$AR$106,MATCH('Rating units'!$B56,'Infometrics inputs'!$B$93:$B$106,0),MATCH('Rating units'!AF$55,'Infometrics inputs'!$J$70:$AR$70,0))+1)*AE56</f>
        <v>936.20572248256599</v>
      </c>
      <c r="AG56" s="17">
        <f>(INDEX('Infometrics inputs'!$J$93:$AR$106,MATCH('Rating units'!$B56,'Infometrics inputs'!$B$93:$B$106,0),MATCH('Rating units'!AG$55,'Infometrics inputs'!$J$70:$AR$70,0))+1)*AF56</f>
        <v>939.72907433533646</v>
      </c>
      <c r="AH56" s="17">
        <f>(INDEX('Infometrics inputs'!$J$93:$AR$106,MATCH('Rating units'!$B56,'Infometrics inputs'!$B$93:$B$106,0),MATCH('Rating units'!AH$55,'Infometrics inputs'!$J$70:$AR$70,0))+1)*AG56</f>
        <v>943.12659219336513</v>
      </c>
      <c r="AI56" s="17">
        <f>(INDEX('Infometrics inputs'!$J$93:$AR$106,MATCH('Rating units'!$B56,'Infometrics inputs'!$B$93:$B$106,0),MATCH('Rating units'!AI$55,'Infometrics inputs'!$J$70:$AR$70,0))+1)*AH56</f>
        <v>946.15672219673058</v>
      </c>
      <c r="AJ56" s="17">
        <f>(INDEX('Infometrics inputs'!$J$93:$AR$106,MATCH('Rating units'!$B56,'Infometrics inputs'!$B$93:$B$106,0),MATCH('Rating units'!AJ$55,'Infometrics inputs'!$J$70:$AR$70,0))+1)*AI56</f>
        <v>948.58285579984374</v>
      </c>
      <c r="AK56" s="17">
        <f>(INDEX('Infometrics inputs'!$J$93:$AR$106,MATCH('Rating units'!$B56,'Infometrics inputs'!$B$93:$B$106,0),MATCH('Rating units'!AK$55,'Infometrics inputs'!$J$70:$AR$70,0))+1)*AJ56</f>
        <v>951.28081680299181</v>
      </c>
      <c r="AL56" s="17">
        <f>(INDEX('Infometrics inputs'!$J$93:$AR$106,MATCH('Rating units'!$B56,'Infometrics inputs'!$B$93:$B$106,0),MATCH('Rating units'!AL$55,'Infometrics inputs'!$J$70:$AR$70,0))+1)*AK56</f>
        <v>955.33114664178402</v>
      </c>
    </row>
    <row r="57" spans="1:38">
      <c r="B57" t="s">
        <v>16</v>
      </c>
      <c r="C57" t="s">
        <v>45</v>
      </c>
      <c r="D57" s="4"/>
      <c r="E57" s="17"/>
      <c r="F57" s="17">
        <f t="shared" ref="F57:F78" si="4">I5</f>
        <v>101</v>
      </c>
      <c r="G57" s="17">
        <f>(INDEX('Infometrics inputs'!$J$93:$AR$106,MATCH('Rating units'!$B57,'Infometrics inputs'!$B$93:$B$106,0),MATCH('Rating units'!G$55,'Infometrics inputs'!$J$70:$AR$70,0))+1)*F57</f>
        <v>101.21906212087558</v>
      </c>
      <c r="H57" s="17">
        <f>(INDEX('Infometrics inputs'!$J$93:$AR$106,MATCH('Rating units'!$B57,'Infometrics inputs'!$B$93:$B$106,0),MATCH('Rating units'!H$55,'Infometrics inputs'!$J$70:$AR$70,0))+1)*G57</f>
        <v>100.74910736196711</v>
      </c>
      <c r="I57" s="17">
        <f>(INDEX('Infometrics inputs'!$J$93:$AR$106,MATCH('Rating units'!$B57,'Infometrics inputs'!$B$93:$B$106,0),MATCH('Rating units'!I$55,'Infometrics inputs'!$J$70:$AR$70,0))+1)*H57</f>
        <v>101.44799969008683</v>
      </c>
      <c r="J57" s="17">
        <f>(INDEX('Infometrics inputs'!$J$93:$AR$106,MATCH('Rating units'!$B57,'Infometrics inputs'!$B$93:$B$106,0),MATCH('Rating units'!J$55,'Infometrics inputs'!$J$70:$AR$70,0))+1)*I57</f>
        <v>102.24091583970387</v>
      </c>
      <c r="K57" s="17">
        <f>(INDEX('Infometrics inputs'!$J$93:$AR$106,MATCH('Rating units'!$B57,'Infometrics inputs'!$B$93:$B$106,0),MATCH('Rating units'!K$55,'Infometrics inputs'!$J$70:$AR$70,0))+1)*J57</f>
        <v>103.48318906119856</v>
      </c>
      <c r="L57" s="17">
        <f>(INDEX('Infometrics inputs'!$J$93:$AR$106,MATCH('Rating units'!$B57,'Infometrics inputs'!$B$93:$B$106,0),MATCH('Rating units'!L$55,'Infometrics inputs'!$J$70:$AR$70,0))+1)*K57</f>
        <v>104.96455841607376</v>
      </c>
      <c r="M57" s="17">
        <f>(INDEX('Infometrics inputs'!$J$93:$AR$106,MATCH('Rating units'!$B57,'Infometrics inputs'!$B$93:$B$106,0),MATCH('Rating units'!M$55,'Infometrics inputs'!$J$70:$AR$70,0))+1)*L57</f>
        <v>106.80242780585988</v>
      </c>
      <c r="N57" s="17">
        <f>(INDEX('Infometrics inputs'!$J$93:$AR$106,MATCH('Rating units'!$B57,'Infometrics inputs'!$B$93:$B$106,0),MATCH('Rating units'!N$55,'Infometrics inputs'!$J$70:$AR$70,0))+1)*M57</f>
        <v>108.85807352422533</v>
      </c>
      <c r="O57" s="17">
        <f>(INDEX('Infometrics inputs'!$J$93:$AR$106,MATCH('Rating units'!$B57,'Infometrics inputs'!$B$93:$B$106,0),MATCH('Rating units'!O$55,'Infometrics inputs'!$J$70:$AR$70,0))+1)*N57</f>
        <v>109.74133314750497</v>
      </c>
      <c r="P57" s="17">
        <f>(INDEX('Infometrics inputs'!$J$93:$AR$106,MATCH('Rating units'!$B57,'Infometrics inputs'!$B$93:$B$106,0),MATCH('Rating units'!P$55,'Infometrics inputs'!$J$70:$AR$70,0))+1)*O57</f>
        <v>110.46948376376963</v>
      </c>
      <c r="Q57" s="17">
        <f>(INDEX('Infometrics inputs'!$J$93:$AR$106,MATCH('Rating units'!$B57,'Infometrics inputs'!$B$93:$B$106,0),MATCH('Rating units'!Q$55,'Infometrics inputs'!$J$70:$AR$70,0))+1)*P57</f>
        <v>111.05053398308023</v>
      </c>
      <c r="R57" s="17">
        <f>(INDEX('Infometrics inputs'!$J$93:$AR$106,MATCH('Rating units'!$B57,'Infometrics inputs'!$B$93:$B$106,0),MATCH('Rating units'!R$55,'Infometrics inputs'!$J$70:$AR$70,0))+1)*Q57</f>
        <v>111.40671022141089</v>
      </c>
      <c r="S57" s="17">
        <f>(INDEX('Infometrics inputs'!$J$93:$AR$106,MATCH('Rating units'!$B57,'Infometrics inputs'!$B$93:$B$106,0),MATCH('Rating units'!S$55,'Infometrics inputs'!$J$70:$AR$70,0))+1)*R57</f>
        <v>111.67720255335067</v>
      </c>
      <c r="T57" s="17">
        <f>(INDEX('Infometrics inputs'!$J$93:$AR$106,MATCH('Rating units'!$B57,'Infometrics inputs'!$B$93:$B$106,0),MATCH('Rating units'!T$55,'Infometrics inputs'!$J$70:$AR$70,0))+1)*S57</f>
        <v>111.87309948443254</v>
      </c>
      <c r="U57" s="17">
        <f>(INDEX('Infometrics inputs'!$J$93:$AR$106,MATCH('Rating units'!$B57,'Infometrics inputs'!$B$93:$B$106,0),MATCH('Rating units'!U$55,'Infometrics inputs'!$J$70:$AR$70,0))+1)*T57</f>
        <v>112.05893056530068</v>
      </c>
      <c r="V57" s="17">
        <f>(INDEX('Infometrics inputs'!$J$93:$AR$106,MATCH('Rating units'!$B57,'Infometrics inputs'!$B$93:$B$106,0),MATCH('Rating units'!V$55,'Infometrics inputs'!$J$70:$AR$70,0))+1)*U57</f>
        <v>112.24097619822523</v>
      </c>
      <c r="W57" s="17">
        <f>(INDEX('Infometrics inputs'!$J$93:$AR$106,MATCH('Rating units'!$B57,'Infometrics inputs'!$B$93:$B$106,0),MATCH('Rating units'!W$55,'Infometrics inputs'!$J$70:$AR$70,0))+1)*V57</f>
        <v>112.35291730170057</v>
      </c>
      <c r="X57" s="17">
        <f>(INDEX('Infometrics inputs'!$J$93:$AR$106,MATCH('Rating units'!$B57,'Infometrics inputs'!$B$93:$B$106,0),MATCH('Rating units'!X$55,'Infometrics inputs'!$J$70:$AR$70,0))+1)*W57</f>
        <v>112.25274273467008</v>
      </c>
      <c r="Y57" s="17">
        <f>(INDEX('Infometrics inputs'!$J$93:$AR$106,MATCH('Rating units'!$B57,'Infometrics inputs'!$B$93:$B$106,0),MATCH('Rating units'!Y$55,'Infometrics inputs'!$J$70:$AR$70,0))+1)*X57</f>
        <v>112.21140084986385</v>
      </c>
      <c r="Z57" s="17">
        <f>(INDEX('Infometrics inputs'!$J$93:$AR$106,MATCH('Rating units'!$B57,'Infometrics inputs'!$B$93:$B$106,0),MATCH('Rating units'!Z$55,'Infometrics inputs'!$J$70:$AR$70,0))+1)*Y57</f>
        <v>112.21140084986385</v>
      </c>
      <c r="AA57" s="17">
        <f>(INDEX('Infometrics inputs'!$J$93:$AR$106,MATCH('Rating units'!$B57,'Infometrics inputs'!$B$93:$B$106,0),MATCH('Rating units'!AA$55,'Infometrics inputs'!$J$70:$AR$70,0))+1)*Z57</f>
        <v>112.21140084986385</v>
      </c>
      <c r="AB57" s="17">
        <f>(INDEX('Infometrics inputs'!$J$93:$AR$106,MATCH('Rating units'!$B57,'Infometrics inputs'!$B$93:$B$106,0),MATCH('Rating units'!AB$55,'Infometrics inputs'!$J$70:$AR$70,0))+1)*AA57</f>
        <v>112.19444007661001</v>
      </c>
      <c r="AC57" s="17">
        <f>(INDEX('Infometrics inputs'!$J$93:$AR$106,MATCH('Rating units'!$B57,'Infometrics inputs'!$B$93:$B$106,0),MATCH('Rating units'!AC$55,'Infometrics inputs'!$J$70:$AR$70,0))+1)*AB57</f>
        <v>112.18506701770657</v>
      </c>
      <c r="AD57" s="17">
        <f>(INDEX('Infometrics inputs'!$J$93:$AR$106,MATCH('Rating units'!$B57,'Infometrics inputs'!$B$93:$B$106,0),MATCH('Rating units'!AD$55,'Infometrics inputs'!$J$70:$AR$70,0))+1)*AC57</f>
        <v>112.18506701770657</v>
      </c>
      <c r="AE57" s="17">
        <f>(INDEX('Infometrics inputs'!$J$93:$AR$106,MATCH('Rating units'!$B57,'Infometrics inputs'!$B$93:$B$106,0),MATCH('Rating units'!AE$55,'Infometrics inputs'!$J$70:$AR$70,0))+1)*AD57</f>
        <v>112.18506701770657</v>
      </c>
      <c r="AF57" s="17">
        <f>(INDEX('Infometrics inputs'!$J$93:$AR$106,MATCH('Rating units'!$B57,'Infometrics inputs'!$B$93:$B$106,0),MATCH('Rating units'!AF$55,'Infometrics inputs'!$J$70:$AR$70,0))+1)*AE57</f>
        <v>112.18506701770657</v>
      </c>
      <c r="AG57" s="17">
        <f>(INDEX('Infometrics inputs'!$J$93:$AR$106,MATCH('Rating units'!$B57,'Infometrics inputs'!$B$93:$B$106,0),MATCH('Rating units'!AG$55,'Infometrics inputs'!$J$70:$AR$70,0))+1)*AF57</f>
        <v>112.3631551368719</v>
      </c>
      <c r="AH57" s="17">
        <f>(INDEX('Infometrics inputs'!$J$93:$AR$106,MATCH('Rating units'!$B57,'Infometrics inputs'!$B$93:$B$106,0),MATCH('Rating units'!AH$55,'Infometrics inputs'!$J$70:$AR$70,0))+1)*AG57</f>
        <v>112.46332970390239</v>
      </c>
      <c r="AI57" s="17">
        <f>(INDEX('Infometrics inputs'!$J$93:$AR$106,MATCH('Rating units'!$B57,'Infometrics inputs'!$B$93:$B$106,0),MATCH('Rating units'!AI$55,'Infometrics inputs'!$J$70:$AR$70,0))+1)*AH57</f>
        <v>112.46332970390239</v>
      </c>
      <c r="AJ57" s="17">
        <f>(INDEX('Infometrics inputs'!$J$93:$AR$106,MATCH('Rating units'!$B57,'Infometrics inputs'!$B$93:$B$106,0),MATCH('Rating units'!AJ$55,'Infometrics inputs'!$J$70:$AR$70,0))+1)*AI57</f>
        <v>112.46332970390239</v>
      </c>
      <c r="AK57" s="17">
        <f>(INDEX('Infometrics inputs'!$J$93:$AR$106,MATCH('Rating units'!$B57,'Infometrics inputs'!$B$93:$B$106,0),MATCH('Rating units'!AK$55,'Infometrics inputs'!$J$70:$AR$70,0))+1)*AJ57</f>
        <v>112.46332970390239</v>
      </c>
      <c r="AL57" s="17">
        <f>(INDEX('Infometrics inputs'!$J$93:$AR$106,MATCH('Rating units'!$B57,'Infometrics inputs'!$B$93:$B$106,0),MATCH('Rating units'!AL$55,'Infometrics inputs'!$J$70:$AR$70,0))+1)*AK57</f>
        <v>112.46332970390239</v>
      </c>
    </row>
    <row r="58" spans="1:38">
      <c r="B58" t="s">
        <v>3</v>
      </c>
      <c r="C58" t="s">
        <v>47</v>
      </c>
      <c r="D58" s="4"/>
      <c r="E58" s="17"/>
      <c r="F58" s="17">
        <f t="shared" si="4"/>
        <v>339.00000000000023</v>
      </c>
      <c r="G58" s="17">
        <f>(INDEX('Infometrics inputs'!$J$93:$AR$106,MATCH('Rating units'!$B58,'Infometrics inputs'!$B$93:$B$106,0),MATCH('Rating units'!G$55,'Infometrics inputs'!$J$70:$AR$70,0))+1)*F58</f>
        <v>339.12995205116931</v>
      </c>
      <c r="H58" s="17">
        <f>(INDEX('Infometrics inputs'!$J$93:$AR$106,MATCH('Rating units'!$B58,'Infometrics inputs'!$B$93:$B$106,0),MATCH('Rating units'!H$55,'Infometrics inputs'!$J$70:$AR$70,0))+1)*G58</f>
        <v>338.96825582049752</v>
      </c>
      <c r="I58" s="17">
        <f>(INDEX('Infometrics inputs'!$J$93:$AR$106,MATCH('Rating units'!$B58,'Infometrics inputs'!$B$93:$B$106,0),MATCH('Rating units'!I$55,'Infometrics inputs'!$J$70:$AR$70,0))+1)*H58</f>
        <v>339.17436974279121</v>
      </c>
      <c r="J58" s="17">
        <f>(INDEX('Infometrics inputs'!$J$93:$AR$106,MATCH('Rating units'!$B58,'Infometrics inputs'!$B$93:$B$106,0),MATCH('Rating units'!J$55,'Infometrics inputs'!$J$70:$AR$70,0))+1)*I58</f>
        <v>339.3072350665978</v>
      </c>
      <c r="K58" s="17">
        <f>(INDEX('Infometrics inputs'!$J$93:$AR$106,MATCH('Rating units'!$B58,'Infometrics inputs'!$B$93:$B$106,0),MATCH('Rating units'!K$55,'Infometrics inputs'!$J$70:$AR$70,0))+1)*J58</f>
        <v>339.44600975200848</v>
      </c>
      <c r="L58" s="17">
        <f>(INDEX('Infometrics inputs'!$J$93:$AR$106,MATCH('Rating units'!$B58,'Infometrics inputs'!$B$93:$B$106,0),MATCH('Rating units'!L$55,'Infometrics inputs'!$J$70:$AR$70,0))+1)*K58</f>
        <v>339.44600975200848</v>
      </c>
      <c r="M58" s="17">
        <f>(INDEX('Infometrics inputs'!$J$93:$AR$106,MATCH('Rating units'!$B58,'Infometrics inputs'!$B$93:$B$106,0),MATCH('Rating units'!M$55,'Infometrics inputs'!$J$70:$AR$70,0))+1)*L58</f>
        <v>340.07334249656986</v>
      </c>
      <c r="N58" s="17">
        <f>(INDEX('Infometrics inputs'!$J$93:$AR$106,MATCH('Rating units'!$B58,'Infometrics inputs'!$B$93:$B$106,0),MATCH('Rating units'!N$55,'Infometrics inputs'!$J$70:$AR$70,0))+1)*M58</f>
        <v>340.70484356501549</v>
      </c>
      <c r="O58" s="17">
        <f>(INDEX('Infometrics inputs'!$J$93:$AR$106,MATCH('Rating units'!$B58,'Infometrics inputs'!$B$93:$B$106,0),MATCH('Rating units'!O$55,'Infometrics inputs'!$J$70:$AR$70,0))+1)*N58</f>
        <v>340.84955835792823</v>
      </c>
      <c r="P58" s="17">
        <f>(INDEX('Infometrics inputs'!$J$93:$AR$106,MATCH('Rating units'!$B58,'Infometrics inputs'!$B$93:$B$106,0),MATCH('Rating units'!P$55,'Infometrics inputs'!$J$70:$AR$70,0))+1)*O58</f>
        <v>340.98721389265012</v>
      </c>
      <c r="Q58" s="17">
        <f>(INDEX('Infometrics inputs'!$J$93:$AR$106,MATCH('Rating units'!$B58,'Infometrics inputs'!$B$93:$B$106,0),MATCH('Rating units'!Q$55,'Infometrics inputs'!$J$70:$AR$70,0))+1)*P58</f>
        <v>341.05212317347292</v>
      </c>
      <c r="R58" s="17">
        <f>(INDEX('Infometrics inputs'!$J$93:$AR$106,MATCH('Rating units'!$B58,'Infometrics inputs'!$B$93:$B$106,0),MATCH('Rating units'!R$55,'Infometrics inputs'!$J$70:$AR$70,0))+1)*Q58</f>
        <v>341.32566942836888</v>
      </c>
      <c r="S58" s="17">
        <f>(INDEX('Infometrics inputs'!$J$93:$AR$106,MATCH('Rating units'!$B58,'Infometrics inputs'!$B$93:$B$106,0),MATCH('Rating units'!S$55,'Infometrics inputs'!$J$70:$AR$70,0))+1)*R58</f>
        <v>341.5156034317684</v>
      </c>
      <c r="T58" s="17">
        <f>(INDEX('Infometrics inputs'!$J$93:$AR$106,MATCH('Rating units'!$B58,'Infometrics inputs'!$B$93:$B$106,0),MATCH('Rating units'!T$55,'Infometrics inputs'!$J$70:$AR$70,0))+1)*S58</f>
        <v>341.70817999521523</v>
      </c>
      <c r="U58" s="17">
        <f>(INDEX('Infometrics inputs'!$J$93:$AR$106,MATCH('Rating units'!$B58,'Infometrics inputs'!$B$93:$B$106,0),MATCH('Rating units'!U$55,'Infometrics inputs'!$J$70:$AR$70,0))+1)*T58</f>
        <v>341.87944373741101</v>
      </c>
      <c r="V58" s="17">
        <f>(INDEX('Infometrics inputs'!$J$93:$AR$106,MATCH('Rating units'!$B58,'Infometrics inputs'!$B$93:$B$106,0),MATCH('Rating units'!V$55,'Infometrics inputs'!$J$70:$AR$70,0))+1)*U58</f>
        <v>341.93536874952304</v>
      </c>
      <c r="W58" s="17">
        <f>(INDEX('Infometrics inputs'!$J$93:$AR$106,MATCH('Rating units'!$B58,'Infometrics inputs'!$B$93:$B$106,0),MATCH('Rating units'!W$55,'Infometrics inputs'!$J$70:$AR$70,0))+1)*V58</f>
        <v>342.1073121097433</v>
      </c>
      <c r="X58" s="17">
        <f>(INDEX('Infometrics inputs'!$J$93:$AR$106,MATCH('Rating units'!$B58,'Infometrics inputs'!$B$93:$B$106,0),MATCH('Rating units'!X$55,'Infometrics inputs'!$J$70:$AR$70,0))+1)*W58</f>
        <v>341.98421629504014</v>
      </c>
      <c r="Y58" s="17">
        <f>(INDEX('Infometrics inputs'!$J$93:$AR$106,MATCH('Rating units'!$B58,'Infometrics inputs'!$B$93:$B$106,0),MATCH('Rating units'!Y$55,'Infometrics inputs'!$J$70:$AR$70,0))+1)*X58</f>
        <v>341.88261340036445</v>
      </c>
      <c r="Z58" s="17">
        <f>(INDEX('Infometrics inputs'!$J$93:$AR$106,MATCH('Rating units'!$B58,'Infometrics inputs'!$B$93:$B$106,0),MATCH('Rating units'!Z$55,'Infometrics inputs'!$J$70:$AR$70,0))+1)*Y58</f>
        <v>341.79507859879772</v>
      </c>
      <c r="AA58" s="17">
        <f>(INDEX('Infometrics inputs'!$J$93:$AR$106,MATCH('Rating units'!$B58,'Infometrics inputs'!$B$93:$B$106,0),MATCH('Rating units'!AA$55,'Infometrics inputs'!$J$70:$AR$70,0))+1)*Z58</f>
        <v>341.79507859879772</v>
      </c>
      <c r="AB58" s="17">
        <f>(INDEX('Infometrics inputs'!$J$93:$AR$106,MATCH('Rating units'!$B58,'Infometrics inputs'!$B$93:$B$106,0),MATCH('Rating units'!AB$55,'Infometrics inputs'!$J$70:$AR$70,0))+1)*AA58</f>
        <v>341.76381616966677</v>
      </c>
      <c r="AC58" s="17">
        <f>(INDEX('Infometrics inputs'!$J$93:$AR$106,MATCH('Rating units'!$B58,'Infometrics inputs'!$B$93:$B$106,0),MATCH('Rating units'!AC$55,'Infometrics inputs'!$J$70:$AR$70,0))+1)*AB58</f>
        <v>341.75805730114263</v>
      </c>
      <c r="AD58" s="17">
        <f>(INDEX('Infometrics inputs'!$J$93:$AR$106,MATCH('Rating units'!$B58,'Infometrics inputs'!$B$93:$B$106,0),MATCH('Rating units'!AD$55,'Infometrics inputs'!$J$70:$AR$70,0))+1)*AC58</f>
        <v>341.78931973027358</v>
      </c>
      <c r="AE58" s="17">
        <f>(INDEX('Infometrics inputs'!$J$93:$AR$106,MATCH('Rating units'!$B58,'Infometrics inputs'!$B$93:$B$106,0),MATCH('Rating units'!AE$55,'Infometrics inputs'!$J$70:$AR$70,0))+1)*AD58</f>
        <v>341.78931973027358</v>
      </c>
      <c r="AF58" s="17">
        <f>(INDEX('Infometrics inputs'!$J$93:$AR$106,MATCH('Rating units'!$B58,'Infometrics inputs'!$B$93:$B$106,0),MATCH('Rating units'!AF$55,'Infometrics inputs'!$J$70:$AR$70,0))+1)*AE58</f>
        <v>341.87138360674237</v>
      </c>
      <c r="AG58" s="17">
        <f>(INDEX('Infometrics inputs'!$J$93:$AR$106,MATCH('Rating units'!$B58,'Infometrics inputs'!$B$93:$B$106,0),MATCH('Rating units'!AG$55,'Infometrics inputs'!$J$70:$AR$70,0))+1)*AF58</f>
        <v>341.98080210870074</v>
      </c>
      <c r="AH58" s="17">
        <f>(INDEX('Infometrics inputs'!$J$93:$AR$106,MATCH('Rating units'!$B58,'Infometrics inputs'!$B$93:$B$106,0),MATCH('Rating units'!AH$55,'Infometrics inputs'!$J$70:$AR$70,0))+1)*AG58</f>
        <v>342.10389792340396</v>
      </c>
      <c r="AI58" s="17">
        <f>(INDEX('Infometrics inputs'!$J$93:$AR$106,MATCH('Rating units'!$B58,'Infometrics inputs'!$B$93:$B$106,0),MATCH('Rating units'!AI$55,'Infometrics inputs'!$J$70:$AR$70,0))+1)*AH58</f>
        <v>342.32346781943227</v>
      </c>
      <c r="AJ58" s="17">
        <f>(INDEX('Infometrics inputs'!$J$93:$AR$106,MATCH('Rating units'!$B58,'Infometrics inputs'!$B$93:$B$106,0),MATCH('Rating units'!AJ$55,'Infometrics inputs'!$J$70:$AR$70,0))+1)*AI58</f>
        <v>342.67507379171377</v>
      </c>
      <c r="AK58" s="17">
        <f>(INDEX('Infometrics inputs'!$J$93:$AR$106,MATCH('Rating units'!$B58,'Infometrics inputs'!$B$93:$B$106,0),MATCH('Rating units'!AK$55,'Infometrics inputs'!$J$70:$AR$70,0))+1)*AJ58</f>
        <v>342.96832408937013</v>
      </c>
      <c r="AL58" s="17">
        <f>(INDEX('Infometrics inputs'!$J$93:$AR$106,MATCH('Rating units'!$B58,'Infometrics inputs'!$B$93:$B$106,0),MATCH('Rating units'!AL$55,'Infometrics inputs'!$J$70:$AR$70,0))+1)*AK58</f>
        <v>342.96832408937013</v>
      </c>
    </row>
    <row r="59" spans="1:38">
      <c r="B59" t="s">
        <v>4</v>
      </c>
      <c r="C59" t="s">
        <v>48</v>
      </c>
      <c r="D59" s="4"/>
      <c r="E59" s="17"/>
      <c r="F59" s="17">
        <f t="shared" si="4"/>
        <v>18</v>
      </c>
      <c r="G59" s="17">
        <f>(INDEX('Infometrics inputs'!$J$93:$AR$106,MATCH('Rating units'!$B59,'Infometrics inputs'!$B$93:$B$106,0),MATCH('Rating units'!G$55,'Infometrics inputs'!$J$70:$AR$70,0))+1)*F59</f>
        <v>18.041635955659181</v>
      </c>
      <c r="H59" s="17">
        <f>(INDEX('Infometrics inputs'!$J$93:$AR$106,MATCH('Rating units'!$B59,'Infometrics inputs'!$B$93:$B$106,0),MATCH('Rating units'!H$55,'Infometrics inputs'!$J$70:$AR$70,0))+1)*G59</f>
        <v>18.038063085018557</v>
      </c>
      <c r="I59" s="17">
        <f>(INDEX('Infometrics inputs'!$J$93:$AR$106,MATCH('Rating units'!$B59,'Infometrics inputs'!$B$93:$B$106,0),MATCH('Rating units'!I$55,'Infometrics inputs'!$J$70:$AR$70,0))+1)*H59</f>
        <v>18.043376472813367</v>
      </c>
      <c r="J59" s="17">
        <f>(INDEX('Infometrics inputs'!$J$93:$AR$106,MATCH('Rating units'!$B59,'Infometrics inputs'!$B$93:$B$106,0),MATCH('Rating units'!J$55,'Infometrics inputs'!$J$70:$AR$70,0))+1)*I59</f>
        <v>18.050226713515318</v>
      </c>
      <c r="K59" s="17">
        <f>(INDEX('Infometrics inputs'!$J$93:$AR$106,MATCH('Rating units'!$B59,'Infometrics inputs'!$B$93:$B$106,0),MATCH('Rating units'!K$55,'Infometrics inputs'!$J$70:$AR$70,0))+1)*J59</f>
        <v>18.060959084887671</v>
      </c>
      <c r="L59" s="17">
        <f>(INDEX('Infometrics inputs'!$J$93:$AR$106,MATCH('Rating units'!$B59,'Infometrics inputs'!$B$93:$B$106,0),MATCH('Rating units'!L$55,'Infometrics inputs'!$J$70:$AR$70,0))+1)*K59</f>
        <v>18.060959084887671</v>
      </c>
      <c r="M59" s="17">
        <f>(INDEX('Infometrics inputs'!$J$93:$AR$106,MATCH('Rating units'!$B59,'Infometrics inputs'!$B$93:$B$106,0),MATCH('Rating units'!M$55,'Infometrics inputs'!$J$70:$AR$70,0))+1)*L59</f>
        <v>18.09977174279425</v>
      </c>
      <c r="N59" s="17">
        <f>(INDEX('Infometrics inputs'!$J$93:$AR$106,MATCH('Rating units'!$B59,'Infometrics inputs'!$B$93:$B$106,0),MATCH('Rating units'!N$55,'Infometrics inputs'!$J$70:$AR$70,0))+1)*M59</f>
        <v>18.124190836120022</v>
      </c>
      <c r="O59" s="17">
        <f>(INDEX('Infometrics inputs'!$J$93:$AR$106,MATCH('Rating units'!$B59,'Infometrics inputs'!$B$93:$B$106,0),MATCH('Rating units'!O$55,'Infometrics inputs'!$J$70:$AR$70,0))+1)*N59</f>
        <v>18.135382595597022</v>
      </c>
      <c r="P59" s="17">
        <f>(INDEX('Infometrics inputs'!$J$93:$AR$106,MATCH('Rating units'!$B59,'Infometrics inputs'!$B$93:$B$106,0),MATCH('Rating units'!P$55,'Infometrics inputs'!$J$70:$AR$70,0))+1)*O59</f>
        <v>18.135382595597022</v>
      </c>
      <c r="Q59" s="17">
        <f>(INDEX('Infometrics inputs'!$J$93:$AR$106,MATCH('Rating units'!$B59,'Infometrics inputs'!$B$93:$B$106,0),MATCH('Rating units'!Q$55,'Infometrics inputs'!$J$70:$AR$70,0))+1)*P59</f>
        <v>18.135382595597022</v>
      </c>
      <c r="R59" s="17">
        <f>(INDEX('Infometrics inputs'!$J$93:$AR$106,MATCH('Rating units'!$B59,'Infometrics inputs'!$B$93:$B$106,0),MATCH('Rating units'!R$55,'Infometrics inputs'!$J$70:$AR$70,0))+1)*Q59</f>
        <v>18.135382595597022</v>
      </c>
      <c r="S59" s="17">
        <f>(INDEX('Infometrics inputs'!$J$93:$AR$106,MATCH('Rating units'!$B59,'Infometrics inputs'!$B$93:$B$106,0),MATCH('Rating units'!S$55,'Infometrics inputs'!$J$70:$AR$70,0))+1)*R59</f>
        <v>18.135382595597022</v>
      </c>
      <c r="T59" s="17">
        <f>(INDEX('Infometrics inputs'!$J$93:$AR$106,MATCH('Rating units'!$B59,'Infometrics inputs'!$B$93:$B$106,0),MATCH('Rating units'!T$55,'Infometrics inputs'!$J$70:$AR$70,0))+1)*S59</f>
        <v>18.135382595597022</v>
      </c>
      <c r="U59" s="17">
        <f>(INDEX('Infometrics inputs'!$J$93:$AR$106,MATCH('Rating units'!$B59,'Infometrics inputs'!$B$93:$B$106,0),MATCH('Rating units'!U$55,'Infometrics inputs'!$J$70:$AR$70,0))+1)*T59</f>
        <v>18.135382595597022</v>
      </c>
      <c r="V59" s="17">
        <f>(INDEX('Infometrics inputs'!$J$93:$AR$106,MATCH('Rating units'!$B59,'Infometrics inputs'!$B$93:$B$106,0),MATCH('Rating units'!V$55,'Infometrics inputs'!$J$70:$AR$70,0))+1)*U59</f>
        <v>18.135382595597022</v>
      </c>
      <c r="W59" s="17">
        <f>(INDEX('Infometrics inputs'!$J$93:$AR$106,MATCH('Rating units'!$B59,'Infometrics inputs'!$B$93:$B$106,0),MATCH('Rating units'!W$55,'Infometrics inputs'!$J$70:$AR$70,0))+1)*V59</f>
        <v>18.135382595597022</v>
      </c>
      <c r="X59" s="17">
        <f>(INDEX('Infometrics inputs'!$J$93:$AR$106,MATCH('Rating units'!$B59,'Infometrics inputs'!$B$93:$B$106,0),MATCH('Rating units'!X$55,'Infometrics inputs'!$J$70:$AR$70,0))+1)*W59</f>
        <v>18.135382595597022</v>
      </c>
      <c r="Y59" s="17">
        <f>(INDEX('Infometrics inputs'!$J$93:$AR$106,MATCH('Rating units'!$B59,'Infometrics inputs'!$B$93:$B$106,0),MATCH('Rating units'!Y$55,'Infometrics inputs'!$J$70:$AR$70,0))+1)*X59</f>
        <v>18.135382595597022</v>
      </c>
      <c r="Z59" s="17">
        <f>(INDEX('Infometrics inputs'!$J$93:$AR$106,MATCH('Rating units'!$B59,'Infometrics inputs'!$B$93:$B$106,0),MATCH('Rating units'!Z$55,'Infometrics inputs'!$J$70:$AR$70,0))+1)*Y59</f>
        <v>18.135382595597022</v>
      </c>
      <c r="AA59" s="17">
        <f>(INDEX('Infometrics inputs'!$J$93:$AR$106,MATCH('Rating units'!$B59,'Infometrics inputs'!$B$93:$B$106,0),MATCH('Rating units'!AA$55,'Infometrics inputs'!$J$70:$AR$70,0))+1)*Z59</f>
        <v>18.135382595597022</v>
      </c>
      <c r="AB59" s="17">
        <f>(INDEX('Infometrics inputs'!$J$93:$AR$106,MATCH('Rating units'!$B59,'Infometrics inputs'!$B$93:$B$106,0),MATCH('Rating units'!AB$55,'Infometrics inputs'!$J$70:$AR$70,0))+1)*AA59</f>
        <v>18.135382595597022</v>
      </c>
      <c r="AC59" s="17">
        <f>(INDEX('Infometrics inputs'!$J$93:$AR$106,MATCH('Rating units'!$B59,'Infometrics inputs'!$B$93:$B$106,0),MATCH('Rating units'!AC$55,'Infometrics inputs'!$J$70:$AR$70,0))+1)*AB59</f>
        <v>18.135382595597022</v>
      </c>
      <c r="AD59" s="17">
        <f>(INDEX('Infometrics inputs'!$J$93:$AR$106,MATCH('Rating units'!$B59,'Infometrics inputs'!$B$93:$B$106,0),MATCH('Rating units'!AD$55,'Infometrics inputs'!$J$70:$AR$70,0))+1)*AC59</f>
        <v>18.135382595597022</v>
      </c>
      <c r="AE59" s="17">
        <f>(INDEX('Infometrics inputs'!$J$93:$AR$106,MATCH('Rating units'!$B59,'Infometrics inputs'!$B$93:$B$106,0),MATCH('Rating units'!AE$55,'Infometrics inputs'!$J$70:$AR$70,0))+1)*AD59</f>
        <v>18.135382595597022</v>
      </c>
      <c r="AF59" s="17">
        <f>(INDEX('Infometrics inputs'!$J$93:$AR$106,MATCH('Rating units'!$B59,'Infometrics inputs'!$B$93:$B$106,0),MATCH('Rating units'!AF$55,'Infometrics inputs'!$J$70:$AR$70,0))+1)*AE59</f>
        <v>18.135382595597022</v>
      </c>
      <c r="AG59" s="17">
        <f>(INDEX('Infometrics inputs'!$J$93:$AR$106,MATCH('Rating units'!$B59,'Infometrics inputs'!$B$93:$B$106,0),MATCH('Rating units'!AG$55,'Infometrics inputs'!$J$70:$AR$70,0))+1)*AF59</f>
        <v>18.135382595597022</v>
      </c>
      <c r="AH59" s="17">
        <f>(INDEX('Infometrics inputs'!$J$93:$AR$106,MATCH('Rating units'!$B59,'Infometrics inputs'!$B$93:$B$106,0),MATCH('Rating units'!AH$55,'Infometrics inputs'!$J$70:$AR$70,0))+1)*AG59</f>
        <v>18.135382595597022</v>
      </c>
      <c r="AI59" s="17">
        <f>(INDEX('Infometrics inputs'!$J$93:$AR$106,MATCH('Rating units'!$B59,'Infometrics inputs'!$B$93:$B$106,0),MATCH('Rating units'!AI$55,'Infometrics inputs'!$J$70:$AR$70,0))+1)*AH59</f>
        <v>18.135382595597022</v>
      </c>
      <c r="AJ59" s="17">
        <f>(INDEX('Infometrics inputs'!$J$93:$AR$106,MATCH('Rating units'!$B59,'Infometrics inputs'!$B$93:$B$106,0),MATCH('Rating units'!AJ$55,'Infometrics inputs'!$J$70:$AR$70,0))+1)*AI59</f>
        <v>18.135382595597022</v>
      </c>
      <c r="AK59" s="17">
        <f>(INDEX('Infometrics inputs'!$J$93:$AR$106,MATCH('Rating units'!$B59,'Infometrics inputs'!$B$93:$B$106,0),MATCH('Rating units'!AK$55,'Infometrics inputs'!$J$70:$AR$70,0))+1)*AJ59</f>
        <v>18.135382595597022</v>
      </c>
      <c r="AL59" s="17">
        <f>(INDEX('Infometrics inputs'!$J$93:$AR$106,MATCH('Rating units'!$B59,'Infometrics inputs'!$B$93:$B$106,0),MATCH('Rating units'!AL$55,'Infometrics inputs'!$J$70:$AR$70,0))+1)*AK59</f>
        <v>18.135382595597022</v>
      </c>
    </row>
    <row r="60" spans="1:38">
      <c r="B60" t="s">
        <v>10</v>
      </c>
      <c r="C60" t="s">
        <v>49</v>
      </c>
      <c r="D60" s="4"/>
      <c r="E60" s="17"/>
      <c r="F60" s="17">
        <f t="shared" si="4"/>
        <v>0</v>
      </c>
      <c r="G60" s="17">
        <f>(INDEX('Infometrics inputs'!$J$93:$AR$106,MATCH('Rating units'!$B60,'Infometrics inputs'!$B$93:$B$106,0),MATCH('Rating units'!G$55,'Infometrics inputs'!$J$70:$AR$70,0))+1)*F60</f>
        <v>0</v>
      </c>
      <c r="H60" s="17">
        <f>(INDEX('Infometrics inputs'!$J$93:$AR$106,MATCH('Rating units'!$B60,'Infometrics inputs'!$B$93:$B$106,0),MATCH('Rating units'!H$55,'Infometrics inputs'!$J$70:$AR$70,0))+1)*G60</f>
        <v>0</v>
      </c>
      <c r="I60" s="17">
        <f>(INDEX('Infometrics inputs'!$J$93:$AR$106,MATCH('Rating units'!$B60,'Infometrics inputs'!$B$93:$B$106,0),MATCH('Rating units'!I$55,'Infometrics inputs'!$J$70:$AR$70,0))+1)*H60</f>
        <v>0</v>
      </c>
      <c r="J60" s="17">
        <f>(INDEX('Infometrics inputs'!$J$93:$AR$106,MATCH('Rating units'!$B60,'Infometrics inputs'!$B$93:$B$106,0),MATCH('Rating units'!J$55,'Infometrics inputs'!$J$70:$AR$70,0))+1)*I60</f>
        <v>0</v>
      </c>
      <c r="K60" s="17">
        <f>(INDEX('Infometrics inputs'!$J$93:$AR$106,MATCH('Rating units'!$B60,'Infometrics inputs'!$B$93:$B$106,0),MATCH('Rating units'!K$55,'Infometrics inputs'!$J$70:$AR$70,0))+1)*J60</f>
        <v>0</v>
      </c>
      <c r="L60" s="17">
        <f>(INDEX('Infometrics inputs'!$J$93:$AR$106,MATCH('Rating units'!$B60,'Infometrics inputs'!$B$93:$B$106,0),MATCH('Rating units'!L$55,'Infometrics inputs'!$J$70:$AR$70,0))+1)*K60</f>
        <v>0</v>
      </c>
      <c r="M60" s="17">
        <f>(INDEX('Infometrics inputs'!$J$93:$AR$106,MATCH('Rating units'!$B60,'Infometrics inputs'!$B$93:$B$106,0),MATCH('Rating units'!M$55,'Infometrics inputs'!$J$70:$AR$70,0))+1)*L60</f>
        <v>0</v>
      </c>
      <c r="N60" s="17">
        <f>(INDEX('Infometrics inputs'!$J$93:$AR$106,MATCH('Rating units'!$B60,'Infometrics inputs'!$B$93:$B$106,0),MATCH('Rating units'!N$55,'Infometrics inputs'!$J$70:$AR$70,0))+1)*M60</f>
        <v>0</v>
      </c>
      <c r="O60" s="17">
        <f>(INDEX('Infometrics inputs'!$J$93:$AR$106,MATCH('Rating units'!$B60,'Infometrics inputs'!$B$93:$B$106,0),MATCH('Rating units'!O$55,'Infometrics inputs'!$J$70:$AR$70,0))+1)*N60</f>
        <v>0</v>
      </c>
      <c r="P60" s="17">
        <f>(INDEX('Infometrics inputs'!$J$93:$AR$106,MATCH('Rating units'!$B60,'Infometrics inputs'!$B$93:$B$106,0),MATCH('Rating units'!P$55,'Infometrics inputs'!$J$70:$AR$70,0))+1)*O60</f>
        <v>0</v>
      </c>
      <c r="Q60" s="17">
        <f>(INDEX('Infometrics inputs'!$J$93:$AR$106,MATCH('Rating units'!$B60,'Infometrics inputs'!$B$93:$B$106,0),MATCH('Rating units'!Q$55,'Infometrics inputs'!$J$70:$AR$70,0))+1)*P60</f>
        <v>0</v>
      </c>
      <c r="R60" s="17">
        <f>(INDEX('Infometrics inputs'!$J$93:$AR$106,MATCH('Rating units'!$B60,'Infometrics inputs'!$B$93:$B$106,0),MATCH('Rating units'!R$55,'Infometrics inputs'!$J$70:$AR$70,0))+1)*Q60</f>
        <v>0</v>
      </c>
      <c r="S60" s="17">
        <f>(INDEX('Infometrics inputs'!$J$93:$AR$106,MATCH('Rating units'!$B60,'Infometrics inputs'!$B$93:$B$106,0),MATCH('Rating units'!S$55,'Infometrics inputs'!$J$70:$AR$70,0))+1)*R60</f>
        <v>0</v>
      </c>
      <c r="T60" s="17">
        <f>(INDEX('Infometrics inputs'!$J$93:$AR$106,MATCH('Rating units'!$B60,'Infometrics inputs'!$B$93:$B$106,0),MATCH('Rating units'!T$55,'Infometrics inputs'!$J$70:$AR$70,0))+1)*S60</f>
        <v>0</v>
      </c>
      <c r="U60" s="17">
        <f>(INDEX('Infometrics inputs'!$J$93:$AR$106,MATCH('Rating units'!$B60,'Infometrics inputs'!$B$93:$B$106,0),MATCH('Rating units'!U$55,'Infometrics inputs'!$J$70:$AR$70,0))+1)*T60</f>
        <v>0</v>
      </c>
      <c r="V60" s="17">
        <f>(INDEX('Infometrics inputs'!$J$93:$AR$106,MATCH('Rating units'!$B60,'Infometrics inputs'!$B$93:$B$106,0),MATCH('Rating units'!V$55,'Infometrics inputs'!$J$70:$AR$70,0))+1)*U60</f>
        <v>0</v>
      </c>
      <c r="W60" s="17">
        <f>(INDEX('Infometrics inputs'!$J$93:$AR$106,MATCH('Rating units'!$B60,'Infometrics inputs'!$B$93:$B$106,0),MATCH('Rating units'!W$55,'Infometrics inputs'!$J$70:$AR$70,0))+1)*V60</f>
        <v>0</v>
      </c>
      <c r="X60" s="17">
        <f>(INDEX('Infometrics inputs'!$J$93:$AR$106,MATCH('Rating units'!$B60,'Infometrics inputs'!$B$93:$B$106,0),MATCH('Rating units'!X$55,'Infometrics inputs'!$J$70:$AR$70,0))+1)*W60</f>
        <v>0</v>
      </c>
      <c r="Y60" s="17">
        <f>(INDEX('Infometrics inputs'!$J$93:$AR$106,MATCH('Rating units'!$B60,'Infometrics inputs'!$B$93:$B$106,0),MATCH('Rating units'!Y$55,'Infometrics inputs'!$J$70:$AR$70,0))+1)*X60</f>
        <v>0</v>
      </c>
      <c r="Z60" s="17">
        <f>(INDEX('Infometrics inputs'!$J$93:$AR$106,MATCH('Rating units'!$B60,'Infometrics inputs'!$B$93:$B$106,0),MATCH('Rating units'!Z$55,'Infometrics inputs'!$J$70:$AR$70,0))+1)*Y60</f>
        <v>0</v>
      </c>
      <c r="AA60" s="17">
        <f>(INDEX('Infometrics inputs'!$J$93:$AR$106,MATCH('Rating units'!$B60,'Infometrics inputs'!$B$93:$B$106,0),MATCH('Rating units'!AA$55,'Infometrics inputs'!$J$70:$AR$70,0))+1)*Z60</f>
        <v>0</v>
      </c>
      <c r="AB60" s="17">
        <f>(INDEX('Infometrics inputs'!$J$93:$AR$106,MATCH('Rating units'!$B60,'Infometrics inputs'!$B$93:$B$106,0),MATCH('Rating units'!AB$55,'Infometrics inputs'!$J$70:$AR$70,0))+1)*AA60</f>
        <v>0</v>
      </c>
      <c r="AC60" s="17">
        <f>(INDEX('Infometrics inputs'!$J$93:$AR$106,MATCH('Rating units'!$B60,'Infometrics inputs'!$B$93:$B$106,0),MATCH('Rating units'!AC$55,'Infometrics inputs'!$J$70:$AR$70,0))+1)*AB60</f>
        <v>0</v>
      </c>
      <c r="AD60" s="17">
        <f>(INDEX('Infometrics inputs'!$J$93:$AR$106,MATCH('Rating units'!$B60,'Infometrics inputs'!$B$93:$B$106,0),MATCH('Rating units'!AD$55,'Infometrics inputs'!$J$70:$AR$70,0))+1)*AC60</f>
        <v>0</v>
      </c>
      <c r="AE60" s="17">
        <f>(INDEX('Infometrics inputs'!$J$93:$AR$106,MATCH('Rating units'!$B60,'Infometrics inputs'!$B$93:$B$106,0),MATCH('Rating units'!AE$55,'Infometrics inputs'!$J$70:$AR$70,0))+1)*AD60</f>
        <v>0</v>
      </c>
      <c r="AF60" s="17">
        <f>(INDEX('Infometrics inputs'!$J$93:$AR$106,MATCH('Rating units'!$B60,'Infometrics inputs'!$B$93:$B$106,0),MATCH('Rating units'!AF$55,'Infometrics inputs'!$J$70:$AR$70,0))+1)*AE60</f>
        <v>0</v>
      </c>
      <c r="AG60" s="17">
        <f>(INDEX('Infometrics inputs'!$J$93:$AR$106,MATCH('Rating units'!$B60,'Infometrics inputs'!$B$93:$B$106,0),MATCH('Rating units'!AG$55,'Infometrics inputs'!$J$70:$AR$70,0))+1)*AF60</f>
        <v>0</v>
      </c>
      <c r="AH60" s="17">
        <f>(INDEX('Infometrics inputs'!$J$93:$AR$106,MATCH('Rating units'!$B60,'Infometrics inputs'!$B$93:$B$106,0),MATCH('Rating units'!AH$55,'Infometrics inputs'!$J$70:$AR$70,0))+1)*AG60</f>
        <v>0</v>
      </c>
      <c r="AI60" s="17">
        <f>(INDEX('Infometrics inputs'!$J$93:$AR$106,MATCH('Rating units'!$B60,'Infometrics inputs'!$B$93:$B$106,0),MATCH('Rating units'!AI$55,'Infometrics inputs'!$J$70:$AR$70,0))+1)*AH60</f>
        <v>0</v>
      </c>
      <c r="AJ60" s="17">
        <f>(INDEX('Infometrics inputs'!$J$93:$AR$106,MATCH('Rating units'!$B60,'Infometrics inputs'!$B$93:$B$106,0),MATCH('Rating units'!AJ$55,'Infometrics inputs'!$J$70:$AR$70,0))+1)*AI60</f>
        <v>0</v>
      </c>
      <c r="AK60" s="17">
        <f>(INDEX('Infometrics inputs'!$J$93:$AR$106,MATCH('Rating units'!$B60,'Infometrics inputs'!$B$93:$B$106,0),MATCH('Rating units'!AK$55,'Infometrics inputs'!$J$70:$AR$70,0))+1)*AJ60</f>
        <v>0</v>
      </c>
      <c r="AL60" s="17">
        <f>(INDEX('Infometrics inputs'!$J$93:$AR$106,MATCH('Rating units'!$B60,'Infometrics inputs'!$B$93:$B$106,0),MATCH('Rating units'!AL$55,'Infometrics inputs'!$J$70:$AR$70,0))+1)*AK60</f>
        <v>0</v>
      </c>
    </row>
    <row r="61" spans="1:38">
      <c r="B61" t="s">
        <v>5</v>
      </c>
      <c r="C61" t="s">
        <v>51</v>
      </c>
      <c r="D61" s="4"/>
      <c r="E61" s="17"/>
      <c r="F61" s="17">
        <f t="shared" si="4"/>
        <v>24</v>
      </c>
      <c r="G61" s="17">
        <f>(INDEX('Infometrics inputs'!$J$93:$AR$106,MATCH('Rating units'!$B61,'Infometrics inputs'!$B$93:$B$106,0),MATCH('Rating units'!G$55,'Infometrics inputs'!$J$70:$AR$70,0))+1)*F61</f>
        <v>24.037464637056814</v>
      </c>
      <c r="H61" s="17">
        <f>(INDEX('Infometrics inputs'!$J$93:$AR$106,MATCH('Rating units'!$B61,'Infometrics inputs'!$B$93:$B$106,0),MATCH('Rating units'!H$55,'Infometrics inputs'!$J$70:$AR$70,0))+1)*G61</f>
        <v>23.955601774532965</v>
      </c>
      <c r="I61" s="17">
        <f>(INDEX('Infometrics inputs'!$J$93:$AR$106,MATCH('Rating units'!$B61,'Infometrics inputs'!$B$93:$B$106,0),MATCH('Rating units'!I$55,'Infometrics inputs'!$J$70:$AR$70,0))+1)*H61</f>
        <v>24.077343975226334</v>
      </c>
      <c r="J61" s="17">
        <f>(INDEX('Infometrics inputs'!$J$93:$AR$106,MATCH('Rating units'!$B61,'Infometrics inputs'!$B$93:$B$106,0),MATCH('Rating units'!J$55,'Infometrics inputs'!$J$70:$AR$70,0))+1)*I61</f>
        <v>24.234299087584098</v>
      </c>
      <c r="K61" s="17">
        <f>(INDEX('Infometrics inputs'!$J$93:$AR$106,MATCH('Rating units'!$B61,'Infometrics inputs'!$B$93:$B$106,0),MATCH('Rating units'!K$55,'Infometrics inputs'!$J$70:$AR$70,0))+1)*J61</f>
        <v>24.500694923910107</v>
      </c>
      <c r="L61" s="17">
        <f>(INDEX('Infometrics inputs'!$J$93:$AR$106,MATCH('Rating units'!$B61,'Infometrics inputs'!$B$93:$B$106,0),MATCH('Rating units'!L$55,'Infometrics inputs'!$J$70:$AR$70,0))+1)*K61</f>
        <v>24.807890491412461</v>
      </c>
      <c r="M61" s="17">
        <f>(INDEX('Infometrics inputs'!$J$93:$AR$106,MATCH('Rating units'!$B61,'Infometrics inputs'!$B$93:$B$106,0),MATCH('Rating units'!M$55,'Infometrics inputs'!$J$70:$AR$70,0))+1)*L61</f>
        <v>25.178427658625687</v>
      </c>
      <c r="N61" s="17">
        <f>(INDEX('Infometrics inputs'!$J$93:$AR$106,MATCH('Rating units'!$B61,'Infometrics inputs'!$B$93:$B$106,0),MATCH('Rating units'!N$55,'Infometrics inputs'!$J$70:$AR$70,0))+1)*M61</f>
        <v>25.644676668864914</v>
      </c>
      <c r="O61" s="17">
        <f>(INDEX('Infometrics inputs'!$J$93:$AR$106,MATCH('Rating units'!$B61,'Infometrics inputs'!$B$93:$B$106,0),MATCH('Rating units'!O$55,'Infometrics inputs'!$J$70:$AR$70,0))+1)*N61</f>
        <v>25.83699880132227</v>
      </c>
      <c r="P61" s="17">
        <f>(INDEX('Infometrics inputs'!$J$93:$AR$106,MATCH('Rating units'!$B61,'Infometrics inputs'!$B$93:$B$106,0),MATCH('Rating units'!P$55,'Infometrics inputs'!$J$70:$AR$70,0))+1)*O61</f>
        <v>26.040266095789384</v>
      </c>
      <c r="Q61" s="17">
        <f>(INDEX('Infometrics inputs'!$J$93:$AR$106,MATCH('Rating units'!$B61,'Infometrics inputs'!$B$93:$B$106,0),MATCH('Rating units'!Q$55,'Infometrics inputs'!$J$70:$AR$70,0))+1)*P61</f>
        <v>26.231961023644079</v>
      </c>
      <c r="R61" s="17">
        <f>(INDEX('Infometrics inputs'!$J$93:$AR$106,MATCH('Rating units'!$B61,'Infometrics inputs'!$B$93:$B$106,0),MATCH('Rating units'!R$55,'Infometrics inputs'!$J$70:$AR$70,0))+1)*Q61</f>
        <v>26.361218174997529</v>
      </c>
      <c r="S61" s="17">
        <f>(INDEX('Infometrics inputs'!$J$93:$AR$106,MATCH('Rating units'!$B61,'Infometrics inputs'!$B$93:$B$106,0),MATCH('Rating units'!S$55,'Infometrics inputs'!$J$70:$AR$70,0))+1)*R61</f>
        <v>26.487426808630378</v>
      </c>
      <c r="T61" s="17">
        <f>(INDEX('Infometrics inputs'!$J$93:$AR$106,MATCH('Rating units'!$B61,'Infometrics inputs'!$B$93:$B$106,0),MATCH('Rating units'!T$55,'Infometrics inputs'!$J$70:$AR$70,0))+1)*S61</f>
        <v>26.601173101821413</v>
      </c>
      <c r="U61" s="17">
        <f>(INDEX('Infometrics inputs'!$J$93:$AR$106,MATCH('Rating units'!$B61,'Infometrics inputs'!$B$93:$B$106,0),MATCH('Rating units'!U$55,'Infometrics inputs'!$J$70:$AR$70,0))+1)*T61</f>
        <v>26.719190500883258</v>
      </c>
      <c r="V61" s="17">
        <f>(INDEX('Infometrics inputs'!$J$93:$AR$106,MATCH('Rating units'!$B61,'Infometrics inputs'!$B$93:$B$106,0),MATCH('Rating units'!V$55,'Infometrics inputs'!$J$70:$AR$70,0))+1)*U61</f>
        <v>26.851320033377892</v>
      </c>
      <c r="W61" s="17">
        <f>(INDEX('Infometrics inputs'!$J$93:$AR$106,MATCH('Rating units'!$B61,'Infometrics inputs'!$B$93:$B$106,0),MATCH('Rating units'!W$55,'Infometrics inputs'!$J$70:$AR$70,0))+1)*V61</f>
        <v>26.881787790482633</v>
      </c>
      <c r="X61" s="17">
        <f>(INDEX('Infometrics inputs'!$J$93:$AR$106,MATCH('Rating units'!$B61,'Infometrics inputs'!$B$93:$B$106,0),MATCH('Rating units'!X$55,'Infometrics inputs'!$J$70:$AR$70,0))+1)*W61</f>
        <v>26.845434216664476</v>
      </c>
      <c r="Y61" s="17">
        <f>(INDEX('Infometrics inputs'!$J$93:$AR$106,MATCH('Rating units'!$B61,'Infometrics inputs'!$B$93:$B$106,0),MATCH('Rating units'!Y$55,'Infometrics inputs'!$J$70:$AR$70,0))+1)*X61</f>
        <v>26.815428092243138</v>
      </c>
      <c r="Z61" s="17">
        <f>(INDEX('Infometrics inputs'!$J$93:$AR$106,MATCH('Rating units'!$B61,'Infometrics inputs'!$B$93:$B$106,0),MATCH('Rating units'!Z$55,'Infometrics inputs'!$J$70:$AR$70,0))+1)*Y61</f>
        <v>26.78957666197245</v>
      </c>
      <c r="AA61" s="17">
        <f>(INDEX('Infometrics inputs'!$J$93:$AR$106,MATCH('Rating units'!$B61,'Infometrics inputs'!$B$93:$B$106,0),MATCH('Rating units'!AA$55,'Infometrics inputs'!$J$70:$AR$70,0))+1)*Z61</f>
        <v>26.780344008304347</v>
      </c>
      <c r="AB61" s="17">
        <f>(INDEX('Infometrics inputs'!$J$93:$AR$106,MATCH('Rating units'!$B61,'Infometrics inputs'!$B$93:$B$106,0),MATCH('Rating units'!AB$55,'Infometrics inputs'!$J$70:$AR$70,0))+1)*AA61</f>
        <v>26.780344008304347</v>
      </c>
      <c r="AC61" s="17">
        <f>(INDEX('Infometrics inputs'!$J$93:$AR$106,MATCH('Rating units'!$B61,'Infometrics inputs'!$B$93:$B$106,0),MATCH('Rating units'!AC$55,'Infometrics inputs'!$J$70:$AR$70,0))+1)*AB61</f>
        <v>26.780344008304347</v>
      </c>
      <c r="AD61" s="17">
        <f>(INDEX('Infometrics inputs'!$J$93:$AR$106,MATCH('Rating units'!$B61,'Infometrics inputs'!$B$93:$B$106,0),MATCH('Rating units'!AD$55,'Infometrics inputs'!$J$70:$AR$70,0))+1)*AC61</f>
        <v>26.780344008304347</v>
      </c>
      <c r="AE61" s="17">
        <f>(INDEX('Infometrics inputs'!$J$93:$AR$106,MATCH('Rating units'!$B61,'Infometrics inputs'!$B$93:$B$106,0),MATCH('Rating units'!AE$55,'Infometrics inputs'!$J$70:$AR$70,0))+1)*AD61</f>
        <v>26.780344008304347</v>
      </c>
      <c r="AF61" s="17">
        <f>(INDEX('Infometrics inputs'!$J$93:$AR$106,MATCH('Rating units'!$B61,'Infometrics inputs'!$B$93:$B$106,0),MATCH('Rating units'!AF$55,'Infometrics inputs'!$J$70:$AR$70,0))+1)*AE61</f>
        <v>26.780344008304347</v>
      </c>
      <c r="AG61" s="17">
        <f>(INDEX('Infometrics inputs'!$J$93:$AR$106,MATCH('Rating units'!$B61,'Infometrics inputs'!$B$93:$B$106,0),MATCH('Rating units'!AG$55,'Infometrics inputs'!$J$70:$AR$70,0))+1)*AF61</f>
        <v>26.780344008304347</v>
      </c>
      <c r="AH61" s="17">
        <f>(INDEX('Infometrics inputs'!$J$93:$AR$106,MATCH('Rating units'!$B61,'Infometrics inputs'!$B$93:$B$106,0),MATCH('Rating units'!AH$55,'Infometrics inputs'!$J$70:$AR$70,0))+1)*AG61</f>
        <v>26.780344008304347</v>
      </c>
      <c r="AI61" s="17">
        <f>(INDEX('Infometrics inputs'!$J$93:$AR$106,MATCH('Rating units'!$B61,'Infometrics inputs'!$B$93:$B$106,0),MATCH('Rating units'!AI$55,'Infometrics inputs'!$J$70:$AR$70,0))+1)*AH61</f>
        <v>26.780344008304347</v>
      </c>
      <c r="AJ61" s="17">
        <f>(INDEX('Infometrics inputs'!$J$93:$AR$106,MATCH('Rating units'!$B61,'Infometrics inputs'!$B$93:$B$106,0),MATCH('Rating units'!AJ$55,'Infometrics inputs'!$J$70:$AR$70,0))+1)*AI61</f>
        <v>26.780344008304347</v>
      </c>
      <c r="AK61" s="17">
        <f>(INDEX('Infometrics inputs'!$J$93:$AR$106,MATCH('Rating units'!$B61,'Infometrics inputs'!$B$93:$B$106,0),MATCH('Rating units'!AK$55,'Infometrics inputs'!$J$70:$AR$70,0))+1)*AJ61</f>
        <v>26.780344008304347</v>
      </c>
      <c r="AL61" s="17">
        <f>(INDEX('Infometrics inputs'!$J$93:$AR$106,MATCH('Rating units'!$B61,'Infometrics inputs'!$B$93:$B$106,0),MATCH('Rating units'!AL$55,'Infometrics inputs'!$J$70:$AR$70,0))+1)*AK61</f>
        <v>26.780344008304347</v>
      </c>
    </row>
    <row r="62" spans="1:38">
      <c r="B62" t="s">
        <v>4</v>
      </c>
      <c r="C62" t="s">
        <v>52</v>
      </c>
      <c r="D62" s="4"/>
      <c r="E62" s="17"/>
      <c r="F62" s="17">
        <f t="shared" si="4"/>
        <v>5</v>
      </c>
      <c r="G62" s="17">
        <f>(INDEX('Infometrics inputs'!$J$93:$AR$106,MATCH('Rating units'!$B62,'Infometrics inputs'!$B$93:$B$106,0),MATCH('Rating units'!G$55,'Infometrics inputs'!$J$70:$AR$70,0))+1)*F62</f>
        <v>5.0115655432386621</v>
      </c>
      <c r="H62" s="17">
        <f>(INDEX('Infometrics inputs'!$J$93:$AR$106,MATCH('Rating units'!$B62,'Infometrics inputs'!$B$93:$B$106,0),MATCH('Rating units'!H$55,'Infometrics inputs'!$J$70:$AR$70,0))+1)*G62</f>
        <v>5.0105730791718219</v>
      </c>
      <c r="I62" s="17">
        <f>(INDEX('Infometrics inputs'!$J$93:$AR$106,MATCH('Rating units'!$B62,'Infometrics inputs'!$B$93:$B$106,0),MATCH('Rating units'!I$55,'Infometrics inputs'!$J$70:$AR$70,0))+1)*H62</f>
        <v>5.0120490202259358</v>
      </c>
      <c r="J62" s="17">
        <f>(INDEX('Infometrics inputs'!$J$93:$AR$106,MATCH('Rating units'!$B62,'Infometrics inputs'!$B$93:$B$106,0),MATCH('Rating units'!J$55,'Infometrics inputs'!$J$70:$AR$70,0))+1)*I62</f>
        <v>5.0139518648653665</v>
      </c>
      <c r="K62" s="17">
        <f>(INDEX('Infometrics inputs'!$J$93:$AR$106,MATCH('Rating units'!$B62,'Infometrics inputs'!$B$93:$B$106,0),MATCH('Rating units'!K$55,'Infometrics inputs'!$J$70:$AR$70,0))+1)*J62</f>
        <v>5.0169330791354643</v>
      </c>
      <c r="L62" s="17">
        <f>(INDEX('Infometrics inputs'!$J$93:$AR$106,MATCH('Rating units'!$B62,'Infometrics inputs'!$B$93:$B$106,0),MATCH('Rating units'!L$55,'Infometrics inputs'!$J$70:$AR$70,0))+1)*K62</f>
        <v>5.0169330791354643</v>
      </c>
      <c r="M62" s="17">
        <f>(INDEX('Infometrics inputs'!$J$93:$AR$106,MATCH('Rating units'!$B62,'Infometrics inputs'!$B$93:$B$106,0),MATCH('Rating units'!M$55,'Infometrics inputs'!$J$70:$AR$70,0))+1)*L62</f>
        <v>5.0277143729984024</v>
      </c>
      <c r="N62" s="17">
        <f>(INDEX('Infometrics inputs'!$J$93:$AR$106,MATCH('Rating units'!$B62,'Infometrics inputs'!$B$93:$B$106,0),MATCH('Rating units'!N$55,'Infometrics inputs'!$J$70:$AR$70,0))+1)*M62</f>
        <v>5.0344974544777843</v>
      </c>
      <c r="O62" s="17">
        <f>(INDEX('Infometrics inputs'!$J$93:$AR$106,MATCH('Rating units'!$B62,'Infometrics inputs'!$B$93:$B$106,0),MATCH('Rating units'!O$55,'Infometrics inputs'!$J$70:$AR$70,0))+1)*N62</f>
        <v>5.0376062765547287</v>
      </c>
      <c r="P62" s="17">
        <f>(INDEX('Infometrics inputs'!$J$93:$AR$106,MATCH('Rating units'!$B62,'Infometrics inputs'!$B$93:$B$106,0),MATCH('Rating units'!P$55,'Infometrics inputs'!$J$70:$AR$70,0))+1)*O62</f>
        <v>5.0376062765547287</v>
      </c>
      <c r="Q62" s="17">
        <f>(INDEX('Infometrics inputs'!$J$93:$AR$106,MATCH('Rating units'!$B62,'Infometrics inputs'!$B$93:$B$106,0),MATCH('Rating units'!Q$55,'Infometrics inputs'!$J$70:$AR$70,0))+1)*P62</f>
        <v>5.0376062765547287</v>
      </c>
      <c r="R62" s="17">
        <f>(INDEX('Infometrics inputs'!$J$93:$AR$106,MATCH('Rating units'!$B62,'Infometrics inputs'!$B$93:$B$106,0),MATCH('Rating units'!R$55,'Infometrics inputs'!$J$70:$AR$70,0))+1)*Q62</f>
        <v>5.0376062765547287</v>
      </c>
      <c r="S62" s="17">
        <f>(INDEX('Infometrics inputs'!$J$93:$AR$106,MATCH('Rating units'!$B62,'Infometrics inputs'!$B$93:$B$106,0),MATCH('Rating units'!S$55,'Infometrics inputs'!$J$70:$AR$70,0))+1)*R62</f>
        <v>5.0376062765547287</v>
      </c>
      <c r="T62" s="17">
        <f>(INDEX('Infometrics inputs'!$J$93:$AR$106,MATCH('Rating units'!$B62,'Infometrics inputs'!$B$93:$B$106,0),MATCH('Rating units'!T$55,'Infometrics inputs'!$J$70:$AR$70,0))+1)*S62</f>
        <v>5.0376062765547287</v>
      </c>
      <c r="U62" s="17">
        <f>(INDEX('Infometrics inputs'!$J$93:$AR$106,MATCH('Rating units'!$B62,'Infometrics inputs'!$B$93:$B$106,0),MATCH('Rating units'!U$55,'Infometrics inputs'!$J$70:$AR$70,0))+1)*T62</f>
        <v>5.0376062765547287</v>
      </c>
      <c r="V62" s="17">
        <f>(INDEX('Infometrics inputs'!$J$93:$AR$106,MATCH('Rating units'!$B62,'Infometrics inputs'!$B$93:$B$106,0),MATCH('Rating units'!V$55,'Infometrics inputs'!$J$70:$AR$70,0))+1)*U62</f>
        <v>5.0376062765547287</v>
      </c>
      <c r="W62" s="17">
        <f>(INDEX('Infometrics inputs'!$J$93:$AR$106,MATCH('Rating units'!$B62,'Infometrics inputs'!$B$93:$B$106,0),MATCH('Rating units'!W$55,'Infometrics inputs'!$J$70:$AR$70,0))+1)*V62</f>
        <v>5.0376062765547287</v>
      </c>
      <c r="X62" s="17">
        <f>(INDEX('Infometrics inputs'!$J$93:$AR$106,MATCH('Rating units'!$B62,'Infometrics inputs'!$B$93:$B$106,0),MATCH('Rating units'!X$55,'Infometrics inputs'!$J$70:$AR$70,0))+1)*W62</f>
        <v>5.0376062765547287</v>
      </c>
      <c r="Y62" s="17">
        <f>(INDEX('Infometrics inputs'!$J$93:$AR$106,MATCH('Rating units'!$B62,'Infometrics inputs'!$B$93:$B$106,0),MATCH('Rating units'!Y$55,'Infometrics inputs'!$J$70:$AR$70,0))+1)*X62</f>
        <v>5.0376062765547287</v>
      </c>
      <c r="Z62" s="17">
        <f>(INDEX('Infometrics inputs'!$J$93:$AR$106,MATCH('Rating units'!$B62,'Infometrics inputs'!$B$93:$B$106,0),MATCH('Rating units'!Z$55,'Infometrics inputs'!$J$70:$AR$70,0))+1)*Y62</f>
        <v>5.0376062765547287</v>
      </c>
      <c r="AA62" s="17">
        <f>(INDEX('Infometrics inputs'!$J$93:$AR$106,MATCH('Rating units'!$B62,'Infometrics inputs'!$B$93:$B$106,0),MATCH('Rating units'!AA$55,'Infometrics inputs'!$J$70:$AR$70,0))+1)*Z62</f>
        <v>5.0376062765547287</v>
      </c>
      <c r="AB62" s="17">
        <f>(INDEX('Infometrics inputs'!$J$93:$AR$106,MATCH('Rating units'!$B62,'Infometrics inputs'!$B$93:$B$106,0),MATCH('Rating units'!AB$55,'Infometrics inputs'!$J$70:$AR$70,0))+1)*AA62</f>
        <v>5.0376062765547287</v>
      </c>
      <c r="AC62" s="17">
        <f>(INDEX('Infometrics inputs'!$J$93:$AR$106,MATCH('Rating units'!$B62,'Infometrics inputs'!$B$93:$B$106,0),MATCH('Rating units'!AC$55,'Infometrics inputs'!$J$70:$AR$70,0))+1)*AB62</f>
        <v>5.0376062765547287</v>
      </c>
      <c r="AD62" s="17">
        <f>(INDEX('Infometrics inputs'!$J$93:$AR$106,MATCH('Rating units'!$B62,'Infometrics inputs'!$B$93:$B$106,0),MATCH('Rating units'!AD$55,'Infometrics inputs'!$J$70:$AR$70,0))+1)*AC62</f>
        <v>5.0376062765547287</v>
      </c>
      <c r="AE62" s="17">
        <f>(INDEX('Infometrics inputs'!$J$93:$AR$106,MATCH('Rating units'!$B62,'Infometrics inputs'!$B$93:$B$106,0),MATCH('Rating units'!AE$55,'Infometrics inputs'!$J$70:$AR$70,0))+1)*AD62</f>
        <v>5.0376062765547287</v>
      </c>
      <c r="AF62" s="17">
        <f>(INDEX('Infometrics inputs'!$J$93:$AR$106,MATCH('Rating units'!$B62,'Infometrics inputs'!$B$93:$B$106,0),MATCH('Rating units'!AF$55,'Infometrics inputs'!$J$70:$AR$70,0))+1)*AE62</f>
        <v>5.0376062765547287</v>
      </c>
      <c r="AG62" s="17">
        <f>(INDEX('Infometrics inputs'!$J$93:$AR$106,MATCH('Rating units'!$B62,'Infometrics inputs'!$B$93:$B$106,0),MATCH('Rating units'!AG$55,'Infometrics inputs'!$J$70:$AR$70,0))+1)*AF62</f>
        <v>5.0376062765547287</v>
      </c>
      <c r="AH62" s="17">
        <f>(INDEX('Infometrics inputs'!$J$93:$AR$106,MATCH('Rating units'!$B62,'Infometrics inputs'!$B$93:$B$106,0),MATCH('Rating units'!AH$55,'Infometrics inputs'!$J$70:$AR$70,0))+1)*AG62</f>
        <v>5.0376062765547287</v>
      </c>
      <c r="AI62" s="17">
        <f>(INDEX('Infometrics inputs'!$J$93:$AR$106,MATCH('Rating units'!$B62,'Infometrics inputs'!$B$93:$B$106,0),MATCH('Rating units'!AI$55,'Infometrics inputs'!$J$70:$AR$70,0))+1)*AH62</f>
        <v>5.0376062765547287</v>
      </c>
      <c r="AJ62" s="17">
        <f>(INDEX('Infometrics inputs'!$J$93:$AR$106,MATCH('Rating units'!$B62,'Infometrics inputs'!$B$93:$B$106,0),MATCH('Rating units'!AJ$55,'Infometrics inputs'!$J$70:$AR$70,0))+1)*AI62</f>
        <v>5.0376062765547287</v>
      </c>
      <c r="AK62" s="17">
        <f>(INDEX('Infometrics inputs'!$J$93:$AR$106,MATCH('Rating units'!$B62,'Infometrics inputs'!$B$93:$B$106,0),MATCH('Rating units'!AK$55,'Infometrics inputs'!$J$70:$AR$70,0))+1)*AJ62</f>
        <v>5.0376062765547287</v>
      </c>
      <c r="AL62" s="17">
        <f>(INDEX('Infometrics inputs'!$J$93:$AR$106,MATCH('Rating units'!$B62,'Infometrics inputs'!$B$93:$B$106,0),MATCH('Rating units'!AL$55,'Infometrics inputs'!$J$70:$AR$70,0))+1)*AK62</f>
        <v>5.0376062765547287</v>
      </c>
    </row>
    <row r="63" spans="1:38">
      <c r="B63" t="s">
        <v>3</v>
      </c>
      <c r="C63" t="s">
        <v>53</v>
      </c>
      <c r="D63" s="4"/>
      <c r="E63" s="17"/>
      <c r="F63" s="17">
        <f t="shared" si="4"/>
        <v>374.05874254245055</v>
      </c>
      <c r="G63" s="17">
        <f>(INDEX('Infometrics inputs'!$J$93:$AR$106,MATCH('Rating units'!$B63,'Infometrics inputs'!$B$93:$B$106,0),MATCH('Rating units'!G$55,'Infometrics inputs'!$J$70:$AR$70,0))+1)*F63</f>
        <v>374.20213399038897</v>
      </c>
      <c r="H63" s="17">
        <f>(INDEX('Infometrics inputs'!$J$93:$AR$106,MATCH('Rating units'!$B63,'Infometrics inputs'!$B$93:$B$106,0),MATCH('Rating units'!H$55,'Infometrics inputs'!$J$70:$AR$70,0))+1)*G63</f>
        <v>374.02371543959561</v>
      </c>
      <c r="I63" s="17">
        <f>(INDEX('Infometrics inputs'!$J$93:$AR$106,MATCH('Rating units'!$B63,'Infometrics inputs'!$B$93:$B$106,0),MATCH('Rating units'!I$55,'Infometrics inputs'!$J$70:$AR$70,0))+1)*H63</f>
        <v>374.25114527615511</v>
      </c>
      <c r="J63" s="17">
        <f>(INDEX('Infometrics inputs'!$J$93:$AR$106,MATCH('Rating units'!$B63,'Infometrics inputs'!$B$93:$B$106,0),MATCH('Rating units'!J$55,'Infometrics inputs'!$J$70:$AR$70,0))+1)*I63</f>
        <v>374.39775128190905</v>
      </c>
      <c r="K63" s="17">
        <f>(INDEX('Infometrics inputs'!$J$93:$AR$106,MATCH('Rating units'!$B63,'Infometrics inputs'!$B$93:$B$106,0),MATCH('Rating units'!K$55,'Infometrics inputs'!$J$70:$AR$70,0))+1)*J63</f>
        <v>374.55087778433222</v>
      </c>
      <c r="L63" s="17">
        <f>(INDEX('Infometrics inputs'!$J$93:$AR$106,MATCH('Rating units'!$B63,'Infometrics inputs'!$B$93:$B$106,0),MATCH('Rating units'!L$55,'Infometrics inputs'!$J$70:$AR$70,0))+1)*K63</f>
        <v>374.55087778433222</v>
      </c>
      <c r="M63" s="17">
        <f>(INDEX('Infometrics inputs'!$J$93:$AR$106,MATCH('Rating units'!$B63,'Infometrics inputs'!$B$93:$B$106,0),MATCH('Rating units'!M$55,'Infometrics inputs'!$J$70:$AR$70,0))+1)*L63</f>
        <v>375.24308810169606</v>
      </c>
      <c r="N63" s="17">
        <f>(INDEX('Infometrics inputs'!$J$93:$AR$106,MATCH('Rating units'!$B63,'Infometrics inputs'!$B$93:$B$106,0),MATCH('Rating units'!N$55,'Infometrics inputs'!$J$70:$AR$70,0))+1)*M63</f>
        <v>375.93989782316208</v>
      </c>
      <c r="O63" s="17">
        <f>(INDEX('Infometrics inputs'!$J$93:$AR$106,MATCH('Rating units'!$B63,'Infometrics inputs'!$B$93:$B$106,0),MATCH('Rating units'!O$55,'Infometrics inputs'!$J$70:$AR$70,0))+1)*N63</f>
        <v>376.09957874783532</v>
      </c>
      <c r="P63" s="17">
        <f>(INDEX('Infometrics inputs'!$J$93:$AR$106,MATCH('Rating units'!$B63,'Infometrics inputs'!$B$93:$B$106,0),MATCH('Rating units'!P$55,'Infometrics inputs'!$J$70:$AR$70,0))+1)*O63</f>
        <v>376.25147035910987</v>
      </c>
      <c r="Q63" s="17">
        <f>(INDEX('Infometrics inputs'!$J$93:$AR$106,MATCH('Rating units'!$B63,'Infometrics inputs'!$B$93:$B$106,0),MATCH('Rating units'!Q$55,'Infometrics inputs'!$J$70:$AR$70,0))+1)*P63</f>
        <v>376.32309243569955</v>
      </c>
      <c r="R63" s="17">
        <f>(INDEX('Infometrics inputs'!$J$93:$AR$106,MATCH('Rating units'!$B63,'Infometrics inputs'!$B$93:$B$106,0),MATCH('Rating units'!R$55,'Infometrics inputs'!$J$70:$AR$70,0))+1)*Q63</f>
        <v>376.62492832989886</v>
      </c>
      <c r="S63" s="17">
        <f>(INDEX('Infometrics inputs'!$J$93:$AR$106,MATCH('Rating units'!$B63,'Infometrics inputs'!$B$93:$B$106,0),MATCH('Rating units'!S$55,'Infometrics inputs'!$J$70:$AR$70,0))+1)*R63</f>
        <v>376.83450495077693</v>
      </c>
      <c r="T63" s="17">
        <f>(INDEX('Infometrics inputs'!$J$93:$AR$106,MATCH('Rating units'!$B63,'Infometrics inputs'!$B$93:$B$106,0),MATCH('Rating units'!T$55,'Infometrics inputs'!$J$70:$AR$70,0))+1)*S63</f>
        <v>377.04699742029334</v>
      </c>
      <c r="U63" s="17">
        <f>(INDEX('Infometrics inputs'!$J$93:$AR$106,MATCH('Rating units'!$B63,'Infometrics inputs'!$B$93:$B$106,0),MATCH('Rating units'!U$55,'Infometrics inputs'!$J$70:$AR$70,0))+1)*T63</f>
        <v>377.23597293666165</v>
      </c>
      <c r="V63" s="17">
        <f>(INDEX('Infometrics inputs'!$J$93:$AR$106,MATCH('Rating units'!$B63,'Infometrics inputs'!$B$93:$B$106,0),MATCH('Rating units'!V$55,'Infometrics inputs'!$J$70:$AR$70,0))+1)*U63</f>
        <v>377.2976816083646</v>
      </c>
      <c r="W63" s="17">
        <f>(INDEX('Infometrics inputs'!$J$93:$AR$106,MATCH('Rating units'!$B63,'Infometrics inputs'!$B$93:$B$106,0),MATCH('Rating units'!W$55,'Infometrics inputs'!$J$70:$AR$70,0))+1)*V63</f>
        <v>377.48740702757561</v>
      </c>
      <c r="X63" s="17">
        <f>(INDEX('Infometrics inputs'!$J$93:$AR$106,MATCH('Rating units'!$B63,'Infometrics inputs'!$B$93:$B$106,0),MATCH('Rating units'!X$55,'Infometrics inputs'!$J$70:$AR$70,0))+1)*W63</f>
        <v>377.3515808751859</v>
      </c>
      <c r="Y63" s="17">
        <f>(INDEX('Infometrics inputs'!$J$93:$AR$106,MATCH('Rating units'!$B63,'Infometrics inputs'!$B$93:$B$106,0),MATCH('Rating units'!Y$55,'Infometrics inputs'!$J$70:$AR$70,0))+1)*X63</f>
        <v>377.23947040019755</v>
      </c>
      <c r="Z63" s="17">
        <f>(INDEX('Infometrics inputs'!$J$93:$AR$106,MATCH('Rating units'!$B63,'Infometrics inputs'!$B$93:$B$106,0),MATCH('Rating units'!Z$55,'Infometrics inputs'!$J$70:$AR$70,0))+1)*Y63</f>
        <v>377.1428829140537</v>
      </c>
      <c r="AA63" s="17">
        <f>(INDEX('Infometrics inputs'!$J$93:$AR$106,MATCH('Rating units'!$B63,'Infometrics inputs'!$B$93:$B$106,0),MATCH('Rating units'!AA$55,'Infometrics inputs'!$J$70:$AR$70,0))+1)*Z63</f>
        <v>377.1428829140537</v>
      </c>
      <c r="AB63" s="17">
        <f>(INDEX('Infometrics inputs'!$J$93:$AR$106,MATCH('Rating units'!$B63,'Infometrics inputs'!$B$93:$B$106,0),MATCH('Rating units'!AB$55,'Infometrics inputs'!$J$70:$AR$70,0))+1)*AA63</f>
        <v>377.10838738328806</v>
      </c>
      <c r="AC63" s="17">
        <f>(INDEX('Infometrics inputs'!$J$93:$AR$106,MATCH('Rating units'!$B63,'Infometrics inputs'!$B$93:$B$106,0),MATCH('Rating units'!AC$55,'Infometrics inputs'!$J$70:$AR$70,0))+1)*AB63</f>
        <v>377.10203294341017</v>
      </c>
      <c r="AD63" s="17">
        <f>(INDEX('Infometrics inputs'!$J$93:$AR$106,MATCH('Rating units'!$B63,'Infometrics inputs'!$B$93:$B$106,0),MATCH('Rating units'!AD$55,'Infometrics inputs'!$J$70:$AR$70,0))+1)*AC63</f>
        <v>377.1365284741758</v>
      </c>
      <c r="AE63" s="17">
        <f>(INDEX('Infometrics inputs'!$J$93:$AR$106,MATCH('Rating units'!$B63,'Infometrics inputs'!$B$93:$B$106,0),MATCH('Rating units'!AE$55,'Infometrics inputs'!$J$70:$AR$70,0))+1)*AD63</f>
        <v>377.1365284741758</v>
      </c>
      <c r="AF63" s="17">
        <f>(INDEX('Infometrics inputs'!$J$93:$AR$106,MATCH('Rating units'!$B63,'Infometrics inputs'!$B$93:$B$106,0),MATCH('Rating units'!AF$55,'Infometrics inputs'!$J$70:$AR$70,0))+1)*AE63</f>
        <v>377.22707924243559</v>
      </c>
      <c r="AG63" s="17">
        <f>(INDEX('Infometrics inputs'!$J$93:$AR$106,MATCH('Rating units'!$B63,'Infometrics inputs'!$B$93:$B$106,0),MATCH('Rating units'!AG$55,'Infometrics inputs'!$J$70:$AR$70,0))+1)*AF63</f>
        <v>377.34781360011533</v>
      </c>
      <c r="AH63" s="17">
        <f>(INDEX('Infometrics inputs'!$J$93:$AR$106,MATCH('Rating units'!$B63,'Infometrics inputs'!$B$93:$B$106,0),MATCH('Rating units'!AH$55,'Infometrics inputs'!$J$70:$AR$70,0))+1)*AG63</f>
        <v>377.4836397525051</v>
      </c>
      <c r="AI63" s="17">
        <f>(INDEX('Infometrics inputs'!$J$93:$AR$106,MATCH('Rating units'!$B63,'Infometrics inputs'!$B$93:$B$106,0),MATCH('Rating units'!AI$55,'Infometrics inputs'!$J$70:$AR$70,0))+1)*AH63</f>
        <v>377.72591715430013</v>
      </c>
      <c r="AJ63" s="17">
        <f>(INDEX('Infometrics inputs'!$J$93:$AR$106,MATCH('Rating units'!$B63,'Infometrics inputs'!$B$93:$B$106,0),MATCH('Rating units'!AJ$55,'Infometrics inputs'!$J$70:$AR$70,0))+1)*AI63</f>
        <v>378.11388555507313</v>
      </c>
      <c r="AK63" s="17">
        <f>(INDEX('Infometrics inputs'!$J$93:$AR$106,MATCH('Rating units'!$B63,'Infometrics inputs'!$B$93:$B$106,0),MATCH('Rating units'!AK$55,'Infometrics inputs'!$J$70:$AR$70,0))+1)*AJ63</f>
        <v>378.43746324708354</v>
      </c>
      <c r="AL63" s="17">
        <f>(INDEX('Infometrics inputs'!$J$93:$AR$106,MATCH('Rating units'!$B63,'Infometrics inputs'!$B$93:$B$106,0),MATCH('Rating units'!AL$55,'Infometrics inputs'!$J$70:$AR$70,0))+1)*AK63</f>
        <v>378.43746324708354</v>
      </c>
    </row>
    <row r="64" spans="1:38">
      <c r="B64" t="s">
        <v>4</v>
      </c>
      <c r="C64" t="s">
        <v>55</v>
      </c>
      <c r="D64" s="4"/>
      <c r="E64" s="17"/>
      <c r="F64" s="17">
        <f t="shared" si="4"/>
        <v>1.411564625850346</v>
      </c>
      <c r="G64" s="17">
        <f>(INDEX('Infometrics inputs'!$J$93:$AR$106,MATCH('Rating units'!$B64,'Infometrics inputs'!$B$93:$B$106,0),MATCH('Rating units'!G$55,'Infometrics inputs'!$J$70:$AR$70,0))+1)*F64</f>
        <v>1.4148297281932336</v>
      </c>
      <c r="H64" s="17">
        <f>(INDEX('Infometrics inputs'!$J$93:$AR$106,MATCH('Rating units'!$B64,'Infometrics inputs'!$B$93:$B$106,0),MATCH('Rating units'!H$55,'Infometrics inputs'!$J$70:$AR$70,0))+1)*G64</f>
        <v>1.4145495427593977</v>
      </c>
      <c r="I64" s="17">
        <f>(INDEX('Infometrics inputs'!$J$93:$AR$106,MATCH('Rating units'!$B64,'Infometrics inputs'!$B$93:$B$106,0),MATCH('Rating units'!I$55,'Infometrics inputs'!$J$70:$AR$70,0))+1)*H64</f>
        <v>1.4149662199957631</v>
      </c>
      <c r="J64" s="17">
        <f>(INDEX('Infometrics inputs'!$J$93:$AR$106,MATCH('Rating units'!$B64,'Infometrics inputs'!$B$93:$B$106,0),MATCH('Rating units'!J$55,'Infometrics inputs'!$J$70:$AR$70,0))+1)*I64</f>
        <v>1.4155034176320651</v>
      </c>
      <c r="K64" s="17">
        <f>(INDEX('Infometrics inputs'!$J$93:$AR$106,MATCH('Rating units'!$B64,'Infometrics inputs'!$B$93:$B$106,0),MATCH('Rating units'!K$55,'Infometrics inputs'!$J$70:$AR$70,0))+1)*J64</f>
        <v>1.4163450529532153</v>
      </c>
      <c r="L64" s="17">
        <f>(INDEX('Infometrics inputs'!$J$93:$AR$106,MATCH('Rating units'!$B64,'Infometrics inputs'!$B$93:$B$106,0),MATCH('Rating units'!L$55,'Infometrics inputs'!$J$70:$AR$70,0))+1)*K64</f>
        <v>1.4163450529532153</v>
      </c>
      <c r="M64" s="17">
        <f>(INDEX('Infometrics inputs'!$J$93:$AR$106,MATCH('Rating units'!$B64,'Infometrics inputs'!$B$93:$B$106,0),MATCH('Rating units'!M$55,'Infometrics inputs'!$J$70:$AR$70,0))+1)*L64</f>
        <v>1.4193887515607795</v>
      </c>
      <c r="N64" s="17">
        <f>(INDEX('Infometrics inputs'!$J$93:$AR$106,MATCH('Rating units'!$B64,'Infometrics inputs'!$B$93:$B$106,0),MATCH('Rating units'!N$55,'Infometrics inputs'!$J$70:$AR$70,0))+1)*M64</f>
        <v>1.4213037031348905</v>
      </c>
      <c r="O64" s="17">
        <f>(INDEX('Infometrics inputs'!$J$93:$AR$106,MATCH('Rating units'!$B64,'Infometrics inputs'!$B$93:$B$106,0),MATCH('Rating units'!O$55,'Infometrics inputs'!$J$70:$AR$70,0))+1)*N64</f>
        <v>1.422181363789266</v>
      </c>
      <c r="P64" s="17">
        <f>(INDEX('Infometrics inputs'!$J$93:$AR$106,MATCH('Rating units'!$B64,'Infometrics inputs'!$B$93:$B$106,0),MATCH('Rating units'!P$55,'Infometrics inputs'!$J$70:$AR$70,0))+1)*O64</f>
        <v>1.422181363789266</v>
      </c>
      <c r="Q64" s="17">
        <f>(INDEX('Infometrics inputs'!$J$93:$AR$106,MATCH('Rating units'!$B64,'Infometrics inputs'!$B$93:$B$106,0),MATCH('Rating units'!Q$55,'Infometrics inputs'!$J$70:$AR$70,0))+1)*P64</f>
        <v>1.422181363789266</v>
      </c>
      <c r="R64" s="17">
        <f>(INDEX('Infometrics inputs'!$J$93:$AR$106,MATCH('Rating units'!$B64,'Infometrics inputs'!$B$93:$B$106,0),MATCH('Rating units'!R$55,'Infometrics inputs'!$J$70:$AR$70,0))+1)*Q64</f>
        <v>1.422181363789266</v>
      </c>
      <c r="S64" s="17">
        <f>(INDEX('Infometrics inputs'!$J$93:$AR$106,MATCH('Rating units'!$B64,'Infometrics inputs'!$B$93:$B$106,0),MATCH('Rating units'!S$55,'Infometrics inputs'!$J$70:$AR$70,0))+1)*R64</f>
        <v>1.422181363789266</v>
      </c>
      <c r="T64" s="17">
        <f>(INDEX('Infometrics inputs'!$J$93:$AR$106,MATCH('Rating units'!$B64,'Infometrics inputs'!$B$93:$B$106,0),MATCH('Rating units'!T$55,'Infometrics inputs'!$J$70:$AR$70,0))+1)*S64</f>
        <v>1.422181363789266</v>
      </c>
      <c r="U64" s="17">
        <f>(INDEX('Infometrics inputs'!$J$93:$AR$106,MATCH('Rating units'!$B64,'Infometrics inputs'!$B$93:$B$106,0),MATCH('Rating units'!U$55,'Infometrics inputs'!$J$70:$AR$70,0))+1)*T64</f>
        <v>1.422181363789266</v>
      </c>
      <c r="V64" s="17">
        <f>(INDEX('Infometrics inputs'!$J$93:$AR$106,MATCH('Rating units'!$B64,'Infometrics inputs'!$B$93:$B$106,0),MATCH('Rating units'!V$55,'Infometrics inputs'!$J$70:$AR$70,0))+1)*U64</f>
        <v>1.422181363789266</v>
      </c>
      <c r="W64" s="17">
        <f>(INDEX('Infometrics inputs'!$J$93:$AR$106,MATCH('Rating units'!$B64,'Infometrics inputs'!$B$93:$B$106,0),MATCH('Rating units'!W$55,'Infometrics inputs'!$J$70:$AR$70,0))+1)*V64</f>
        <v>1.422181363789266</v>
      </c>
      <c r="X64" s="17">
        <f>(INDEX('Infometrics inputs'!$J$93:$AR$106,MATCH('Rating units'!$B64,'Infometrics inputs'!$B$93:$B$106,0),MATCH('Rating units'!X$55,'Infometrics inputs'!$J$70:$AR$70,0))+1)*W64</f>
        <v>1.422181363789266</v>
      </c>
      <c r="Y64" s="17">
        <f>(INDEX('Infometrics inputs'!$J$93:$AR$106,MATCH('Rating units'!$B64,'Infometrics inputs'!$B$93:$B$106,0),MATCH('Rating units'!Y$55,'Infometrics inputs'!$J$70:$AR$70,0))+1)*X64</f>
        <v>1.422181363789266</v>
      </c>
      <c r="Z64" s="17">
        <f>(INDEX('Infometrics inputs'!$J$93:$AR$106,MATCH('Rating units'!$B64,'Infometrics inputs'!$B$93:$B$106,0),MATCH('Rating units'!Z$55,'Infometrics inputs'!$J$70:$AR$70,0))+1)*Y64</f>
        <v>1.422181363789266</v>
      </c>
      <c r="AA64" s="17">
        <f>(INDEX('Infometrics inputs'!$J$93:$AR$106,MATCH('Rating units'!$B64,'Infometrics inputs'!$B$93:$B$106,0),MATCH('Rating units'!AA$55,'Infometrics inputs'!$J$70:$AR$70,0))+1)*Z64</f>
        <v>1.422181363789266</v>
      </c>
      <c r="AB64" s="17">
        <f>(INDEX('Infometrics inputs'!$J$93:$AR$106,MATCH('Rating units'!$B64,'Infometrics inputs'!$B$93:$B$106,0),MATCH('Rating units'!AB$55,'Infometrics inputs'!$J$70:$AR$70,0))+1)*AA64</f>
        <v>1.422181363789266</v>
      </c>
      <c r="AC64" s="17">
        <f>(INDEX('Infometrics inputs'!$J$93:$AR$106,MATCH('Rating units'!$B64,'Infometrics inputs'!$B$93:$B$106,0),MATCH('Rating units'!AC$55,'Infometrics inputs'!$J$70:$AR$70,0))+1)*AB64</f>
        <v>1.422181363789266</v>
      </c>
      <c r="AD64" s="17">
        <f>(INDEX('Infometrics inputs'!$J$93:$AR$106,MATCH('Rating units'!$B64,'Infometrics inputs'!$B$93:$B$106,0),MATCH('Rating units'!AD$55,'Infometrics inputs'!$J$70:$AR$70,0))+1)*AC64</f>
        <v>1.422181363789266</v>
      </c>
      <c r="AE64" s="17">
        <f>(INDEX('Infometrics inputs'!$J$93:$AR$106,MATCH('Rating units'!$B64,'Infometrics inputs'!$B$93:$B$106,0),MATCH('Rating units'!AE$55,'Infometrics inputs'!$J$70:$AR$70,0))+1)*AD64</f>
        <v>1.422181363789266</v>
      </c>
      <c r="AF64" s="17">
        <f>(INDEX('Infometrics inputs'!$J$93:$AR$106,MATCH('Rating units'!$B64,'Infometrics inputs'!$B$93:$B$106,0),MATCH('Rating units'!AF$55,'Infometrics inputs'!$J$70:$AR$70,0))+1)*AE64</f>
        <v>1.422181363789266</v>
      </c>
      <c r="AG64" s="17">
        <f>(INDEX('Infometrics inputs'!$J$93:$AR$106,MATCH('Rating units'!$B64,'Infometrics inputs'!$B$93:$B$106,0),MATCH('Rating units'!AG$55,'Infometrics inputs'!$J$70:$AR$70,0))+1)*AF64</f>
        <v>1.422181363789266</v>
      </c>
      <c r="AH64" s="17">
        <f>(INDEX('Infometrics inputs'!$J$93:$AR$106,MATCH('Rating units'!$B64,'Infometrics inputs'!$B$93:$B$106,0),MATCH('Rating units'!AH$55,'Infometrics inputs'!$J$70:$AR$70,0))+1)*AG64</f>
        <v>1.422181363789266</v>
      </c>
      <c r="AI64" s="17">
        <f>(INDEX('Infometrics inputs'!$J$93:$AR$106,MATCH('Rating units'!$B64,'Infometrics inputs'!$B$93:$B$106,0),MATCH('Rating units'!AI$55,'Infometrics inputs'!$J$70:$AR$70,0))+1)*AH64</f>
        <v>1.422181363789266</v>
      </c>
      <c r="AJ64" s="17">
        <f>(INDEX('Infometrics inputs'!$J$93:$AR$106,MATCH('Rating units'!$B64,'Infometrics inputs'!$B$93:$B$106,0),MATCH('Rating units'!AJ$55,'Infometrics inputs'!$J$70:$AR$70,0))+1)*AI64</f>
        <v>1.422181363789266</v>
      </c>
      <c r="AK64" s="17">
        <f>(INDEX('Infometrics inputs'!$J$93:$AR$106,MATCH('Rating units'!$B64,'Infometrics inputs'!$B$93:$B$106,0),MATCH('Rating units'!AK$55,'Infometrics inputs'!$J$70:$AR$70,0))+1)*AJ64</f>
        <v>1.422181363789266</v>
      </c>
      <c r="AL64" s="17">
        <f>(INDEX('Infometrics inputs'!$J$93:$AR$106,MATCH('Rating units'!$B64,'Infometrics inputs'!$B$93:$B$106,0),MATCH('Rating units'!AL$55,'Infometrics inputs'!$J$70:$AR$70,0))+1)*AK64</f>
        <v>1.422181363789266</v>
      </c>
    </row>
    <row r="65" spans="1:38">
      <c r="B65" t="s">
        <v>12</v>
      </c>
      <c r="C65" t="s">
        <v>57</v>
      </c>
      <c r="D65" s="4"/>
      <c r="E65" s="17"/>
      <c r="F65" s="17">
        <f t="shared" si="4"/>
        <v>4.2517006802721085</v>
      </c>
      <c r="G65" s="17">
        <f>(INDEX('Infometrics inputs'!$J$93:$AR$106,MATCH('Rating units'!$B65,'Infometrics inputs'!$B$93:$B$106,0),MATCH('Rating units'!G$55,'Infometrics inputs'!$J$70:$AR$70,0))+1)*F65</f>
        <v>4.2549066039875463</v>
      </c>
      <c r="H65" s="17">
        <f>(INDEX('Infometrics inputs'!$J$93:$AR$106,MATCH('Rating units'!$B65,'Infometrics inputs'!$B$93:$B$106,0),MATCH('Rating units'!H$55,'Infometrics inputs'!$J$70:$AR$70,0))+1)*G65</f>
        <v>4.2513164551722733</v>
      </c>
      <c r="I65" s="17">
        <f>(INDEX('Infometrics inputs'!$J$93:$AR$106,MATCH('Rating units'!$B65,'Infometrics inputs'!$B$93:$B$106,0),MATCH('Rating units'!I$55,'Infometrics inputs'!$J$70:$AR$70,0))+1)*H65</f>
        <v>4.2548758438385788</v>
      </c>
      <c r="J65" s="17">
        <f>(INDEX('Infometrics inputs'!$J$93:$AR$106,MATCH('Rating units'!$B65,'Infometrics inputs'!$B$93:$B$106,0),MATCH('Rating units'!J$55,'Infometrics inputs'!$J$70:$AR$70,0))+1)*I65</f>
        <v>4.2594647558581018</v>
      </c>
      <c r="K65" s="17">
        <f>(INDEX('Infometrics inputs'!$J$93:$AR$106,MATCH('Rating units'!$B65,'Infometrics inputs'!$B$93:$B$106,0),MATCH('Rating units'!K$55,'Infometrics inputs'!$J$70:$AR$70,0))+1)*J65</f>
        <v>4.2666542708155175</v>
      </c>
      <c r="L65" s="17">
        <f>(INDEX('Infometrics inputs'!$J$93:$AR$106,MATCH('Rating units'!$B65,'Infometrics inputs'!$B$93:$B$106,0),MATCH('Rating units'!L$55,'Infometrics inputs'!$J$70:$AR$70,0))+1)*K65</f>
        <v>4.2711450242891678</v>
      </c>
      <c r="M65" s="17">
        <f>(INDEX('Infometrics inputs'!$J$93:$AR$106,MATCH('Rating units'!$B65,'Infometrics inputs'!$B$93:$B$106,0),MATCH('Rating units'!M$55,'Infometrics inputs'!$J$70:$AR$70,0))+1)*L65</f>
        <v>4.2906452010121283</v>
      </c>
      <c r="N65" s="17">
        <f>(INDEX('Infometrics inputs'!$J$93:$AR$106,MATCH('Rating units'!$B65,'Infometrics inputs'!$B$93:$B$106,0),MATCH('Rating units'!N$55,'Infometrics inputs'!$J$70:$AR$70,0))+1)*M65</f>
        <v>4.3070033226817213</v>
      </c>
      <c r="O65" s="17">
        <f>(INDEX('Infometrics inputs'!$J$93:$AR$106,MATCH('Rating units'!$B65,'Infometrics inputs'!$B$93:$B$106,0),MATCH('Rating units'!O$55,'Infometrics inputs'!$J$70:$AR$70,0))+1)*N65</f>
        <v>4.3107519500525076</v>
      </c>
      <c r="P65" s="17">
        <f>(INDEX('Infometrics inputs'!$J$93:$AR$106,MATCH('Rating units'!$B65,'Infometrics inputs'!$B$93:$B$106,0),MATCH('Rating units'!P$55,'Infometrics inputs'!$J$70:$AR$70,0))+1)*O65</f>
        <v>4.3143177175515479</v>
      </c>
      <c r="Q65" s="17">
        <f>(INDEX('Infometrics inputs'!$J$93:$AR$106,MATCH('Rating units'!$B65,'Infometrics inputs'!$B$93:$B$106,0),MATCH('Rating units'!Q$55,'Infometrics inputs'!$J$70:$AR$70,0))+1)*P65</f>
        <v>4.3210432416479563</v>
      </c>
      <c r="R65" s="17">
        <f>(INDEX('Infometrics inputs'!$J$93:$AR$106,MATCH('Rating units'!$B65,'Infometrics inputs'!$B$93:$B$106,0),MATCH('Rating units'!R$55,'Infometrics inputs'!$J$70:$AR$70,0))+1)*Q65</f>
        <v>4.3210432416479563</v>
      </c>
      <c r="S65" s="17">
        <f>(INDEX('Infometrics inputs'!$J$93:$AR$106,MATCH('Rating units'!$B65,'Infometrics inputs'!$B$93:$B$106,0),MATCH('Rating units'!S$55,'Infometrics inputs'!$J$70:$AR$70,0))+1)*R65</f>
        <v>4.3210432416479563</v>
      </c>
      <c r="T65" s="17">
        <f>(INDEX('Infometrics inputs'!$J$93:$AR$106,MATCH('Rating units'!$B65,'Infometrics inputs'!$B$93:$B$106,0),MATCH('Rating units'!T$55,'Infometrics inputs'!$J$70:$AR$70,0))+1)*S65</f>
        <v>4.3210432416479563</v>
      </c>
      <c r="U65" s="17">
        <f>(INDEX('Infometrics inputs'!$J$93:$AR$106,MATCH('Rating units'!$B65,'Infometrics inputs'!$B$93:$B$106,0),MATCH('Rating units'!U$55,'Infometrics inputs'!$J$70:$AR$70,0))+1)*T65</f>
        <v>4.3210432416479563</v>
      </c>
      <c r="V65" s="17">
        <f>(INDEX('Infometrics inputs'!$J$93:$AR$106,MATCH('Rating units'!$B65,'Infometrics inputs'!$B$93:$B$106,0),MATCH('Rating units'!V$55,'Infometrics inputs'!$J$70:$AR$70,0))+1)*U65</f>
        <v>4.3210432416479563</v>
      </c>
      <c r="W65" s="17">
        <f>(INDEX('Infometrics inputs'!$J$93:$AR$106,MATCH('Rating units'!$B65,'Infometrics inputs'!$B$93:$B$106,0),MATCH('Rating units'!W$55,'Infometrics inputs'!$J$70:$AR$70,0))+1)*V65</f>
        <v>4.3210432416479563</v>
      </c>
      <c r="X65" s="17">
        <f>(INDEX('Infometrics inputs'!$J$93:$AR$106,MATCH('Rating units'!$B65,'Infometrics inputs'!$B$93:$B$106,0),MATCH('Rating units'!X$55,'Infometrics inputs'!$J$70:$AR$70,0))+1)*W65</f>
        <v>4.3210432416479563</v>
      </c>
      <c r="Y65" s="17">
        <f>(INDEX('Infometrics inputs'!$J$93:$AR$106,MATCH('Rating units'!$B65,'Infometrics inputs'!$B$93:$B$106,0),MATCH('Rating units'!Y$55,'Infometrics inputs'!$J$70:$AR$70,0))+1)*X65</f>
        <v>4.3210432416479563</v>
      </c>
      <c r="Z65" s="17">
        <f>(INDEX('Infometrics inputs'!$J$93:$AR$106,MATCH('Rating units'!$B65,'Infometrics inputs'!$B$93:$B$106,0),MATCH('Rating units'!Z$55,'Infometrics inputs'!$J$70:$AR$70,0))+1)*Y65</f>
        <v>4.3210432416479563</v>
      </c>
      <c r="AA65" s="17">
        <f>(INDEX('Infometrics inputs'!$J$93:$AR$106,MATCH('Rating units'!$B65,'Infometrics inputs'!$B$93:$B$106,0),MATCH('Rating units'!AA$55,'Infometrics inputs'!$J$70:$AR$70,0))+1)*Z65</f>
        <v>4.3210432416479563</v>
      </c>
      <c r="AB65" s="17">
        <f>(INDEX('Infometrics inputs'!$J$93:$AR$106,MATCH('Rating units'!$B65,'Infometrics inputs'!$B$93:$B$106,0),MATCH('Rating units'!AB$55,'Infometrics inputs'!$J$70:$AR$70,0))+1)*AA65</f>
        <v>4.3210432416479563</v>
      </c>
      <c r="AC65" s="17">
        <f>(INDEX('Infometrics inputs'!$J$93:$AR$106,MATCH('Rating units'!$B65,'Infometrics inputs'!$B$93:$B$106,0),MATCH('Rating units'!AC$55,'Infometrics inputs'!$J$70:$AR$70,0))+1)*AB65</f>
        <v>4.3210432416479563</v>
      </c>
      <c r="AD65" s="17">
        <f>(INDEX('Infometrics inputs'!$J$93:$AR$106,MATCH('Rating units'!$B65,'Infometrics inputs'!$B$93:$B$106,0),MATCH('Rating units'!AD$55,'Infometrics inputs'!$J$70:$AR$70,0))+1)*AC65</f>
        <v>4.3210432416479563</v>
      </c>
      <c r="AE65" s="17">
        <f>(INDEX('Infometrics inputs'!$J$93:$AR$106,MATCH('Rating units'!$B65,'Infometrics inputs'!$B$93:$B$106,0),MATCH('Rating units'!AE$55,'Infometrics inputs'!$J$70:$AR$70,0))+1)*AD65</f>
        <v>4.3210432416479563</v>
      </c>
      <c r="AF65" s="17">
        <f>(INDEX('Infometrics inputs'!$J$93:$AR$106,MATCH('Rating units'!$B65,'Infometrics inputs'!$B$93:$B$106,0),MATCH('Rating units'!AF$55,'Infometrics inputs'!$J$70:$AR$70,0))+1)*AE65</f>
        <v>4.3210432416479563</v>
      </c>
      <c r="AG65" s="17">
        <f>(INDEX('Infometrics inputs'!$J$93:$AR$106,MATCH('Rating units'!$B65,'Infometrics inputs'!$B$93:$B$106,0),MATCH('Rating units'!AG$55,'Infometrics inputs'!$J$70:$AR$70,0))+1)*AF65</f>
        <v>4.3210432416479563</v>
      </c>
      <c r="AH65" s="17">
        <f>(INDEX('Infometrics inputs'!$J$93:$AR$106,MATCH('Rating units'!$B65,'Infometrics inputs'!$B$93:$B$106,0),MATCH('Rating units'!AH$55,'Infometrics inputs'!$J$70:$AR$70,0))+1)*AG65</f>
        <v>4.3210432416479563</v>
      </c>
      <c r="AI65" s="17">
        <f>(INDEX('Infometrics inputs'!$J$93:$AR$106,MATCH('Rating units'!$B65,'Infometrics inputs'!$B$93:$B$106,0),MATCH('Rating units'!AI$55,'Infometrics inputs'!$J$70:$AR$70,0))+1)*AH65</f>
        <v>4.3210432416479563</v>
      </c>
      <c r="AJ65" s="17">
        <f>(INDEX('Infometrics inputs'!$J$93:$AR$106,MATCH('Rating units'!$B65,'Infometrics inputs'!$B$93:$B$106,0),MATCH('Rating units'!AJ$55,'Infometrics inputs'!$J$70:$AR$70,0))+1)*AI65</f>
        <v>4.3210432416479563</v>
      </c>
      <c r="AK65" s="17">
        <f>(INDEX('Infometrics inputs'!$J$93:$AR$106,MATCH('Rating units'!$B65,'Infometrics inputs'!$B$93:$B$106,0),MATCH('Rating units'!AK$55,'Infometrics inputs'!$J$70:$AR$70,0))+1)*AJ65</f>
        <v>4.3210432416479563</v>
      </c>
      <c r="AL65" s="17">
        <f>(INDEX('Infometrics inputs'!$J$93:$AR$106,MATCH('Rating units'!$B65,'Infometrics inputs'!$B$93:$B$106,0),MATCH('Rating units'!AL$55,'Infometrics inputs'!$J$70:$AR$70,0))+1)*AK65</f>
        <v>4.3210432416479563</v>
      </c>
    </row>
    <row r="66" spans="1:38">
      <c r="B66" t="s">
        <v>10</v>
      </c>
      <c r="C66" t="s">
        <v>58</v>
      </c>
      <c r="D66" s="4"/>
      <c r="E66" s="17"/>
      <c r="F66" s="17">
        <f t="shared" si="4"/>
        <v>80.607940446650161</v>
      </c>
      <c r="G66" s="17">
        <f>(INDEX('Infometrics inputs'!$J$93:$AR$106,MATCH('Rating units'!$B66,'Infometrics inputs'!$B$93:$B$106,0),MATCH('Rating units'!G$55,'Infometrics inputs'!$J$70:$AR$70,0))+1)*F66</f>
        <v>80.674810560749023</v>
      </c>
      <c r="H66" s="17">
        <f>(INDEX('Infometrics inputs'!$J$93:$AR$106,MATCH('Rating units'!$B66,'Infometrics inputs'!$B$93:$B$106,0),MATCH('Rating units'!H$55,'Infometrics inputs'!$J$70:$AR$70,0))+1)*G66</f>
        <v>80.561349354756217</v>
      </c>
      <c r="I66" s="17">
        <f>(INDEX('Infometrics inputs'!$J$93:$AR$106,MATCH('Rating units'!$B66,'Infometrics inputs'!$B$93:$B$106,0),MATCH('Rating units'!I$55,'Infometrics inputs'!$J$70:$AR$70,0))+1)*H66</f>
        <v>80.696336248544497</v>
      </c>
      <c r="J66" s="17">
        <f>(INDEX('Infometrics inputs'!$J$93:$AR$106,MATCH('Rating units'!$B66,'Infometrics inputs'!$B$93:$B$106,0),MATCH('Rating units'!J$55,'Infometrics inputs'!$J$70:$AR$70,0))+1)*I66</f>
        <v>80.913874651011923</v>
      </c>
      <c r="K66" s="17">
        <f>(INDEX('Infometrics inputs'!$J$93:$AR$106,MATCH('Rating units'!$B66,'Infometrics inputs'!$B$93:$B$106,0),MATCH('Rating units'!K$55,'Infometrics inputs'!$J$70:$AR$70,0))+1)*J66</f>
        <v>81.254695218435771</v>
      </c>
      <c r="L66" s="17">
        <f>(INDEX('Infometrics inputs'!$J$93:$AR$106,MATCH('Rating units'!$B66,'Infometrics inputs'!$B$93:$B$106,0),MATCH('Rating units'!L$55,'Infometrics inputs'!$J$70:$AR$70,0))+1)*K66</f>
        <v>81.680465567650074</v>
      </c>
      <c r="M66" s="17">
        <f>(INDEX('Infometrics inputs'!$J$93:$AR$106,MATCH('Rating units'!$B66,'Infometrics inputs'!$B$93:$B$106,0),MATCH('Rating units'!M$55,'Infometrics inputs'!$J$70:$AR$70,0))+1)*L66</f>
        <v>82.296739065463669</v>
      </c>
      <c r="N66" s="17">
        <f>(INDEX('Infometrics inputs'!$J$93:$AR$106,MATCH('Rating units'!$B66,'Infometrics inputs'!$B$93:$B$106,0),MATCH('Rating units'!N$55,'Infometrics inputs'!$J$70:$AR$70,0))+1)*M66</f>
        <v>83.072199488376953</v>
      </c>
      <c r="O66" s="17">
        <f>(INDEX('Infometrics inputs'!$J$93:$AR$106,MATCH('Rating units'!$B66,'Infometrics inputs'!$B$93:$B$106,0),MATCH('Rating units'!O$55,'Infometrics inputs'!$J$70:$AR$70,0))+1)*N66</f>
        <v>83.356526721051637</v>
      </c>
      <c r="P66" s="17">
        <f>(INDEX('Infometrics inputs'!$J$93:$AR$106,MATCH('Rating units'!$B66,'Infometrics inputs'!$B$93:$B$106,0),MATCH('Rating units'!P$55,'Infometrics inputs'!$J$70:$AR$70,0))+1)*O66</f>
        <v>83.6945987355124</v>
      </c>
      <c r="Q66" s="17">
        <f>(INDEX('Infometrics inputs'!$J$93:$AR$106,MATCH('Rating units'!$B66,'Infometrics inputs'!$B$93:$B$106,0),MATCH('Rating units'!Q$55,'Infometrics inputs'!$J$70:$AR$70,0))+1)*P66</f>
        <v>84.077188707548828</v>
      </c>
      <c r="R66" s="17">
        <f>(INDEX('Infometrics inputs'!$J$93:$AR$106,MATCH('Rating units'!$B66,'Infometrics inputs'!$B$93:$B$106,0),MATCH('Rating units'!R$55,'Infometrics inputs'!$J$70:$AR$70,0))+1)*Q66</f>
        <v>84.238423052907038</v>
      </c>
      <c r="S66" s="17">
        <f>(INDEX('Infometrics inputs'!$J$93:$AR$106,MATCH('Rating units'!$B66,'Infometrics inputs'!$B$93:$B$106,0),MATCH('Rating units'!S$55,'Infometrics inputs'!$J$70:$AR$70,0))+1)*R66</f>
        <v>84.378362296048124</v>
      </c>
      <c r="T66" s="17">
        <f>(INDEX('Infometrics inputs'!$J$93:$AR$106,MATCH('Rating units'!$B66,'Infometrics inputs'!$B$93:$B$106,0),MATCH('Rating units'!T$55,'Infometrics inputs'!$J$70:$AR$70,0))+1)*S66</f>
        <v>84.52024851996336</v>
      </c>
      <c r="U66" s="17">
        <f>(INDEX('Infometrics inputs'!$J$93:$AR$106,MATCH('Rating units'!$B66,'Infometrics inputs'!$B$93:$B$106,0),MATCH('Rating units'!U$55,'Infometrics inputs'!$J$70:$AR$70,0))+1)*T66</f>
        <v>84.688493054250188</v>
      </c>
      <c r="V66" s="17">
        <f>(INDEX('Infometrics inputs'!$J$93:$AR$106,MATCH('Rating units'!$B66,'Infometrics inputs'!$B$93:$B$106,0),MATCH('Rating units'!V$55,'Infometrics inputs'!$J$70:$AR$70,0))+1)*U66</f>
        <v>84.853310385060794</v>
      </c>
      <c r="W66" s="17">
        <f>(INDEX('Infometrics inputs'!$J$93:$AR$106,MATCH('Rating units'!$B66,'Infometrics inputs'!$B$93:$B$106,0),MATCH('Rating units'!W$55,'Infometrics inputs'!$J$70:$AR$70,0))+1)*V66</f>
        <v>84.954657687857392</v>
      </c>
      <c r="X66" s="17">
        <f>(INDEX('Infometrics inputs'!$J$93:$AR$106,MATCH('Rating units'!$B66,'Infometrics inputs'!$B$93:$B$106,0),MATCH('Rating units'!X$55,'Infometrics inputs'!$J$70:$AR$70,0))+1)*W66</f>
        <v>84.833731928838731</v>
      </c>
      <c r="Y66" s="17">
        <f>(INDEX('Infometrics inputs'!$J$93:$AR$106,MATCH('Rating units'!$B66,'Infometrics inputs'!$B$93:$B$106,0),MATCH('Rating units'!Y$55,'Infometrics inputs'!$J$70:$AR$70,0))+1)*X66</f>
        <v>84.684014322434692</v>
      </c>
      <c r="Z66" s="17">
        <f>(INDEX('Infometrics inputs'!$J$93:$AR$106,MATCH('Rating units'!$B66,'Infometrics inputs'!$B$93:$B$106,0),MATCH('Rating units'!Z$55,'Infometrics inputs'!$J$70:$AR$70,0))+1)*Y66</f>
        <v>84.598022671576985</v>
      </c>
      <c r="AA66" s="17">
        <f>(INDEX('Infometrics inputs'!$J$93:$AR$106,MATCH('Rating units'!$B66,'Infometrics inputs'!$B$93:$B$106,0),MATCH('Rating units'!AA$55,'Infometrics inputs'!$J$70:$AR$70,0))+1)*Z66</f>
        <v>84.567311367699219</v>
      </c>
      <c r="AB66" s="17">
        <f>(INDEX('Infometrics inputs'!$J$93:$AR$106,MATCH('Rating units'!$B66,'Infometrics inputs'!$B$93:$B$106,0),MATCH('Rating units'!AB$55,'Infometrics inputs'!$J$70:$AR$70,0))+1)*AA66</f>
        <v>84.546837165114056</v>
      </c>
      <c r="AC66" s="17">
        <f>(INDEX('Infometrics inputs'!$J$93:$AR$106,MATCH('Rating units'!$B66,'Infometrics inputs'!$B$93:$B$106,0),MATCH('Rating units'!AC$55,'Infometrics inputs'!$J$70:$AR$70,0))+1)*AB66</f>
        <v>84.535522474211731</v>
      </c>
      <c r="AD66" s="17">
        <f>(INDEX('Infometrics inputs'!$J$93:$AR$106,MATCH('Rating units'!$B66,'Infometrics inputs'!$B$93:$B$106,0),MATCH('Rating units'!AD$55,'Infometrics inputs'!$J$70:$AR$70,0))+1)*AC66</f>
        <v>84.566233778089497</v>
      </c>
      <c r="AE66" s="17">
        <f>(INDEX('Infometrics inputs'!$J$93:$AR$106,MATCH('Rating units'!$B66,'Infometrics inputs'!$B$93:$B$106,0),MATCH('Rating units'!AE$55,'Infometrics inputs'!$J$70:$AR$70,0))+1)*AD66</f>
        <v>84.615844345892015</v>
      </c>
      <c r="AF66" s="17">
        <f>(INDEX('Infometrics inputs'!$J$93:$AR$106,MATCH('Rating units'!$B66,'Infometrics inputs'!$B$93:$B$106,0),MATCH('Rating units'!AF$55,'Infometrics inputs'!$J$70:$AR$70,0))+1)*AE66</f>
        <v>84.615844345892015</v>
      </c>
      <c r="AG66" s="17">
        <f>(INDEX('Infometrics inputs'!$J$93:$AR$106,MATCH('Rating units'!$B66,'Infometrics inputs'!$B$93:$B$106,0),MATCH('Rating units'!AG$55,'Infometrics inputs'!$J$70:$AR$70,0))+1)*AF66</f>
        <v>84.615844345892015</v>
      </c>
      <c r="AH66" s="17">
        <f>(INDEX('Infometrics inputs'!$J$93:$AR$106,MATCH('Rating units'!$B66,'Infometrics inputs'!$B$93:$B$106,0),MATCH('Rating units'!AH$55,'Infometrics inputs'!$J$70:$AR$70,0))+1)*AG66</f>
        <v>84.736770104910676</v>
      </c>
      <c r="AI66" s="17">
        <f>(INDEX('Infometrics inputs'!$J$93:$AR$106,MATCH('Rating units'!$B66,'Infometrics inputs'!$B$93:$B$106,0),MATCH('Rating units'!AI$55,'Infometrics inputs'!$J$70:$AR$70,0))+1)*AH66</f>
        <v>84.736770104910676</v>
      </c>
      <c r="AJ66" s="17">
        <f>(INDEX('Infometrics inputs'!$J$93:$AR$106,MATCH('Rating units'!$B66,'Infometrics inputs'!$B$93:$B$106,0),MATCH('Rating units'!AJ$55,'Infometrics inputs'!$J$70:$AR$70,0))+1)*AI66</f>
        <v>84.736770104910676</v>
      </c>
      <c r="AK66" s="17">
        <f>(INDEX('Infometrics inputs'!$J$93:$AR$106,MATCH('Rating units'!$B66,'Infometrics inputs'!$B$93:$B$106,0),MATCH('Rating units'!AK$55,'Infometrics inputs'!$J$70:$AR$70,0))+1)*AJ66</f>
        <v>84.736770104910676</v>
      </c>
      <c r="AL66" s="17">
        <f>(INDEX('Infometrics inputs'!$J$93:$AR$106,MATCH('Rating units'!$B66,'Infometrics inputs'!$B$93:$B$106,0),MATCH('Rating units'!AL$55,'Infometrics inputs'!$J$70:$AR$70,0))+1)*AK66</f>
        <v>84.736770104910676</v>
      </c>
    </row>
    <row r="67" spans="1:38">
      <c r="B67" t="s">
        <v>16</v>
      </c>
      <c r="C67" t="s">
        <v>59</v>
      </c>
      <c r="D67" s="4"/>
      <c r="E67" s="17"/>
      <c r="F67" s="17">
        <f t="shared" si="4"/>
        <v>0.26216968011126518</v>
      </c>
      <c r="G67" s="17">
        <f>(INDEX('Infometrics inputs'!$J$93:$AR$106,MATCH('Rating units'!$B67,'Infometrics inputs'!$B$93:$B$106,0),MATCH('Rating units'!G$55,'Infometrics inputs'!$J$70:$AR$70,0))+1)*F67</f>
        <v>0.26273830829101219</v>
      </c>
      <c r="H67" s="17">
        <f>(INDEX('Infometrics inputs'!$J$93:$AR$106,MATCH('Rating units'!$B67,'Infometrics inputs'!$B$93:$B$106,0),MATCH('Rating units'!H$55,'Infometrics inputs'!$J$70:$AR$70,0))+1)*G67</f>
        <v>0.26151842820378646</v>
      </c>
      <c r="I67" s="17">
        <f>(INDEX('Infometrics inputs'!$J$93:$AR$106,MATCH('Rating units'!$B67,'Infometrics inputs'!$B$93:$B$106,0),MATCH('Rating units'!I$55,'Infometrics inputs'!$J$70:$AR$70,0))+1)*H67</f>
        <v>0.26333257056116632</v>
      </c>
      <c r="J67" s="17">
        <f>(INDEX('Infometrics inputs'!$J$93:$AR$106,MATCH('Rating units'!$B67,'Infometrics inputs'!$B$93:$B$106,0),MATCH('Rating units'!J$55,'Infometrics inputs'!$J$70:$AR$70,0))+1)*I67</f>
        <v>0.26539077425720747</v>
      </c>
      <c r="K67" s="17">
        <f>(INDEX('Infometrics inputs'!$J$93:$AR$106,MATCH('Rating units'!$B67,'Infometrics inputs'!$B$93:$B$106,0),MATCH('Rating units'!K$55,'Infometrics inputs'!$J$70:$AR$70,0))+1)*J67</f>
        <v>0.26861539181255456</v>
      </c>
      <c r="L67" s="17">
        <f>(INDEX('Infometrics inputs'!$J$93:$AR$106,MATCH('Rating units'!$B67,'Infometrics inputs'!$B$93:$B$106,0),MATCH('Rating units'!L$55,'Infometrics inputs'!$J$70:$AR$70,0))+1)*K67</f>
        <v>0.27246064062338882</v>
      </c>
      <c r="M67" s="17">
        <f>(INDEX('Infometrics inputs'!$J$93:$AR$106,MATCH('Rating units'!$B67,'Infometrics inputs'!$B$93:$B$106,0),MATCH('Rating units'!M$55,'Infometrics inputs'!$J$70:$AR$70,0))+1)*L67</f>
        <v>0.27723127062345332</v>
      </c>
      <c r="N67" s="17">
        <f>(INDEX('Infometrics inputs'!$J$93:$AR$106,MATCH('Rating units'!$B67,'Infometrics inputs'!$B$93:$B$106,0),MATCH('Rating units'!N$55,'Infometrics inputs'!$J$70:$AR$70,0))+1)*M67</f>
        <v>0.28256719122153218</v>
      </c>
      <c r="O67" s="17">
        <f>(INDEX('Infometrics inputs'!$J$93:$AR$106,MATCH('Rating units'!$B67,'Infometrics inputs'!$B$93:$B$106,0),MATCH('Rating units'!O$55,'Infometrics inputs'!$J$70:$AR$70,0))+1)*N67</f>
        <v>0.28485990303232844</v>
      </c>
      <c r="P67" s="17">
        <f>(INDEX('Infometrics inputs'!$J$93:$AR$106,MATCH('Rating units'!$B67,'Infometrics inputs'!$B$93:$B$106,0),MATCH('Rating units'!P$55,'Infometrics inputs'!$J$70:$AR$70,0))+1)*O67</f>
        <v>0.28674999228122872</v>
      </c>
      <c r="Q67" s="17">
        <f>(INDEX('Infometrics inputs'!$J$93:$AR$106,MATCH('Rating units'!$B67,'Infometrics inputs'!$B$93:$B$106,0),MATCH('Rating units'!Q$55,'Infometrics inputs'!$J$70:$AR$70,0))+1)*P67</f>
        <v>0.28825824723296373</v>
      </c>
      <c r="R67" s="17">
        <f>(INDEX('Infometrics inputs'!$J$93:$AR$106,MATCH('Rating units'!$B67,'Infometrics inputs'!$B$93:$B$106,0),MATCH('Rating units'!R$55,'Infometrics inputs'!$J$70:$AR$70,0))+1)*Q67</f>
        <v>0.28918278793065066</v>
      </c>
      <c r="S67" s="17">
        <f>(INDEX('Infometrics inputs'!$J$93:$AR$106,MATCH('Rating units'!$B67,'Infometrics inputs'!$B$93:$B$106,0),MATCH('Rating units'!S$55,'Infometrics inputs'!$J$70:$AR$70,0))+1)*R67</f>
        <v>0.28988491553596951</v>
      </c>
      <c r="T67" s="17">
        <f>(INDEX('Infometrics inputs'!$J$93:$AR$106,MATCH('Rating units'!$B67,'Infometrics inputs'!$B$93:$B$106,0),MATCH('Rating units'!T$55,'Infometrics inputs'!$J$70:$AR$70,0))+1)*S67</f>
        <v>0.29039341291969739</v>
      </c>
      <c r="U67" s="17">
        <f>(INDEX('Infometrics inputs'!$J$93:$AR$106,MATCH('Rating units'!$B67,'Infometrics inputs'!$B$93:$B$106,0),MATCH('Rating units'!U$55,'Infometrics inputs'!$J$70:$AR$70,0))+1)*T67</f>
        <v>0.29087578197936009</v>
      </c>
      <c r="V67" s="17">
        <f>(INDEX('Infometrics inputs'!$J$93:$AR$106,MATCH('Rating units'!$B67,'Infometrics inputs'!$B$93:$B$106,0),MATCH('Rating units'!V$55,'Infometrics inputs'!$J$70:$AR$70,0))+1)*U67</f>
        <v>0.29134832500262231</v>
      </c>
      <c r="W67" s="17">
        <f>(INDEX('Infometrics inputs'!$J$93:$AR$106,MATCH('Rating units'!$B67,'Infometrics inputs'!$B$93:$B$106,0),MATCH('Rating units'!W$55,'Infometrics inputs'!$J$70:$AR$70,0))+1)*V67</f>
        <v>0.29163889493618106</v>
      </c>
      <c r="X67" s="17">
        <f>(INDEX('Infometrics inputs'!$J$93:$AR$106,MATCH('Rating units'!$B67,'Infometrics inputs'!$B$93:$B$106,0),MATCH('Rating units'!X$55,'Infometrics inputs'!$J$70:$AR$70,0))+1)*W67</f>
        <v>0.29137886786495659</v>
      </c>
      <c r="Y67" s="17">
        <f>(INDEX('Infometrics inputs'!$J$93:$AR$106,MATCH('Rating units'!$B67,'Infometrics inputs'!$B$93:$B$106,0),MATCH('Rating units'!Y$55,'Infometrics inputs'!$J$70:$AR$70,0))+1)*X67</f>
        <v>0.29127155510540365</v>
      </c>
      <c r="Z67" s="17">
        <f>(INDEX('Infometrics inputs'!$J$93:$AR$106,MATCH('Rating units'!$B67,'Infometrics inputs'!$B$93:$B$106,0),MATCH('Rating units'!Z$55,'Infometrics inputs'!$J$70:$AR$70,0))+1)*Y67</f>
        <v>0.29127155510540365</v>
      </c>
      <c r="AA67" s="17">
        <f>(INDEX('Infometrics inputs'!$J$93:$AR$106,MATCH('Rating units'!$B67,'Infometrics inputs'!$B$93:$B$106,0),MATCH('Rating units'!AA$55,'Infometrics inputs'!$J$70:$AR$70,0))+1)*Z67</f>
        <v>0.29127155510540365</v>
      </c>
      <c r="AB67" s="17">
        <f>(INDEX('Infometrics inputs'!$J$93:$AR$106,MATCH('Rating units'!$B67,'Infometrics inputs'!$B$93:$B$106,0),MATCH('Rating units'!AB$55,'Infometrics inputs'!$J$70:$AR$70,0))+1)*AA67</f>
        <v>0.29122752935789475</v>
      </c>
      <c r="AC67" s="17">
        <f>(INDEX('Infometrics inputs'!$J$93:$AR$106,MATCH('Rating units'!$B67,'Infometrics inputs'!$B$93:$B$106,0),MATCH('Rating units'!AC$55,'Infometrics inputs'!$J$70:$AR$70,0))+1)*AB67</f>
        <v>0.29120319933953459</v>
      </c>
      <c r="AD67" s="17">
        <f>(INDEX('Infometrics inputs'!$J$93:$AR$106,MATCH('Rating units'!$B67,'Infometrics inputs'!$B$93:$B$106,0),MATCH('Rating units'!AD$55,'Infometrics inputs'!$J$70:$AR$70,0))+1)*AC67</f>
        <v>0.29120319933953459</v>
      </c>
      <c r="AE67" s="17">
        <f>(INDEX('Infometrics inputs'!$J$93:$AR$106,MATCH('Rating units'!$B67,'Infometrics inputs'!$B$93:$B$106,0),MATCH('Rating units'!AE$55,'Infometrics inputs'!$J$70:$AR$70,0))+1)*AD67</f>
        <v>0.29120319933953459</v>
      </c>
      <c r="AF67" s="17">
        <f>(INDEX('Infometrics inputs'!$J$93:$AR$106,MATCH('Rating units'!$B67,'Infometrics inputs'!$B$93:$B$106,0),MATCH('Rating units'!AF$55,'Infometrics inputs'!$J$70:$AR$70,0))+1)*AE67</f>
        <v>0.29120319933953459</v>
      </c>
      <c r="AG67" s="17">
        <f>(INDEX('Infometrics inputs'!$J$93:$AR$106,MATCH('Rating units'!$B67,'Infometrics inputs'!$B$93:$B$106,0),MATCH('Rating units'!AG$55,'Infometrics inputs'!$J$70:$AR$70,0))+1)*AF67</f>
        <v>0.29166546968837803</v>
      </c>
      <c r="AH67" s="17">
        <f>(INDEX('Infometrics inputs'!$J$93:$AR$106,MATCH('Rating units'!$B67,'Infometrics inputs'!$B$93:$B$106,0),MATCH('Rating units'!AH$55,'Infometrics inputs'!$J$70:$AR$70,0))+1)*AG67</f>
        <v>0.2919254967596025</v>
      </c>
      <c r="AI67" s="17">
        <f>(INDEX('Infometrics inputs'!$J$93:$AR$106,MATCH('Rating units'!$B67,'Infometrics inputs'!$B$93:$B$106,0),MATCH('Rating units'!AI$55,'Infometrics inputs'!$J$70:$AR$70,0))+1)*AH67</f>
        <v>0.2919254967596025</v>
      </c>
      <c r="AJ67" s="17">
        <f>(INDEX('Infometrics inputs'!$J$93:$AR$106,MATCH('Rating units'!$B67,'Infometrics inputs'!$B$93:$B$106,0),MATCH('Rating units'!AJ$55,'Infometrics inputs'!$J$70:$AR$70,0))+1)*AI67</f>
        <v>0.2919254967596025</v>
      </c>
      <c r="AK67" s="17">
        <f>(INDEX('Infometrics inputs'!$J$93:$AR$106,MATCH('Rating units'!$B67,'Infometrics inputs'!$B$93:$B$106,0),MATCH('Rating units'!AK$55,'Infometrics inputs'!$J$70:$AR$70,0))+1)*AJ67</f>
        <v>0.2919254967596025</v>
      </c>
      <c r="AL67" s="17">
        <f>(INDEX('Infometrics inputs'!$J$93:$AR$106,MATCH('Rating units'!$B67,'Infometrics inputs'!$B$93:$B$106,0),MATCH('Rating units'!AL$55,'Infometrics inputs'!$J$70:$AR$70,0))+1)*AK67</f>
        <v>0.2919254967596025</v>
      </c>
    </row>
    <row r="68" spans="1:38">
      <c r="B68" t="s">
        <v>10</v>
      </c>
      <c r="C68" t="s">
        <v>61</v>
      </c>
      <c r="D68" s="4"/>
      <c r="E68" s="17"/>
      <c r="F68" s="17">
        <f t="shared" si="4"/>
        <v>73</v>
      </c>
      <c r="G68" s="17">
        <f>(INDEX('Infometrics inputs'!$J$93:$AR$106,MATCH('Rating units'!$B68,'Infometrics inputs'!$B$93:$B$106,0),MATCH('Rating units'!G$55,'Infometrics inputs'!$J$70:$AR$70,0))+1)*F68</f>
        <v>73.060558777487287</v>
      </c>
      <c r="H68" s="17">
        <f>(INDEX('Infometrics inputs'!$J$93:$AR$106,MATCH('Rating units'!$B68,'Infometrics inputs'!$B$93:$B$106,0),MATCH('Rating units'!H$55,'Infometrics inputs'!$J$70:$AR$70,0))+1)*G68</f>
        <v>72.957806269588175</v>
      </c>
      <c r="I68" s="17">
        <f>(INDEX('Infometrics inputs'!$J$93:$AR$106,MATCH('Rating units'!$B68,'Infometrics inputs'!$B$93:$B$106,0),MATCH('Rating units'!I$55,'Infometrics inputs'!$J$70:$AR$70,0))+1)*H68</f>
        <v>73.080052827333517</v>
      </c>
      <c r="J68" s="17">
        <f>(INDEX('Infometrics inputs'!$J$93:$AR$106,MATCH('Rating units'!$B68,'Infometrics inputs'!$B$93:$B$106,0),MATCH('Rating units'!J$55,'Infometrics inputs'!$J$70:$AR$70,0))+1)*I68</f>
        <v>73.277059515410755</v>
      </c>
      <c r="K68" s="17">
        <f>(INDEX('Infometrics inputs'!$J$93:$AR$106,MATCH('Rating units'!$B68,'Infometrics inputs'!$B$93:$B$106,0),MATCH('Rating units'!K$55,'Infometrics inputs'!$J$70:$AR$70,0))+1)*J68</f>
        <v>73.585712748381113</v>
      </c>
      <c r="L68" s="17">
        <f>(INDEX('Infometrics inputs'!$J$93:$AR$106,MATCH('Rating units'!$B68,'Infometrics inputs'!$B$93:$B$106,0),MATCH('Rating units'!L$55,'Infometrics inputs'!$J$70:$AR$70,0))+1)*K68</f>
        <v>73.971298030928011</v>
      </c>
      <c r="M68" s="17">
        <f>(INDEX('Infometrics inputs'!$J$93:$AR$106,MATCH('Rating units'!$B68,'Infometrics inputs'!$B$93:$B$106,0),MATCH('Rating units'!M$55,'Infometrics inputs'!$J$70:$AR$70,0))+1)*L68</f>
        <v>74.529406389622125</v>
      </c>
      <c r="N68" s="17">
        <f>(INDEX('Infometrics inputs'!$J$93:$AR$106,MATCH('Rating units'!$B68,'Infometrics inputs'!$B$93:$B$106,0),MATCH('Rating units'!N$55,'Infometrics inputs'!$J$70:$AR$70,0))+1)*M68</f>
        <v>75.231677289473922</v>
      </c>
      <c r="O68" s="17">
        <f>(INDEX('Infometrics inputs'!$J$93:$AR$106,MATCH('Rating units'!$B68,'Infometrics inputs'!$B$93:$B$106,0),MATCH('Rating units'!O$55,'Infometrics inputs'!$J$70:$AR$70,0))+1)*N68</f>
        <v>75.489169142884933</v>
      </c>
      <c r="P68" s="17">
        <f>(INDEX('Infometrics inputs'!$J$93:$AR$106,MATCH('Rating units'!$B68,'Infometrics inputs'!$B$93:$B$106,0),MATCH('Rating units'!P$55,'Infometrics inputs'!$J$70:$AR$70,0))+1)*O68</f>
        <v>75.795333236879728</v>
      </c>
      <c r="Q68" s="17">
        <f>(INDEX('Infometrics inputs'!$J$93:$AR$106,MATCH('Rating units'!$B68,'Infometrics inputs'!$B$93:$B$106,0),MATCH('Rating units'!Q$55,'Infometrics inputs'!$J$70:$AR$70,0))+1)*P68</f>
        <v>76.141813593577879</v>
      </c>
      <c r="R68" s="17">
        <f>(INDEX('Infometrics inputs'!$J$93:$AR$106,MATCH('Rating units'!$B68,'Infometrics inputs'!$B$93:$B$106,0),MATCH('Rating units'!R$55,'Infometrics inputs'!$J$70:$AR$70,0))+1)*Q68</f>
        <v>76.287830315329245</v>
      </c>
      <c r="S68" s="17">
        <f>(INDEX('Infometrics inputs'!$J$93:$AR$106,MATCH('Rating units'!$B68,'Infometrics inputs'!$B$93:$B$106,0),MATCH('Rating units'!S$55,'Infometrics inputs'!$J$70:$AR$70,0))+1)*R68</f>
        <v>76.414561809679483</v>
      </c>
      <c r="T68" s="17">
        <f>(INDEX('Infometrics inputs'!$J$93:$AR$106,MATCH('Rating units'!$B68,'Infometrics inputs'!$B$93:$B$106,0),MATCH('Rating units'!T$55,'Infometrics inputs'!$J$70:$AR$70,0))+1)*S68</f>
        <v>76.543056524820699</v>
      </c>
      <c r="U68" s="17">
        <f>(INDEX('Infometrics inputs'!$J$93:$AR$106,MATCH('Rating units'!$B68,'Infometrics inputs'!$B$93:$B$106,0),MATCH('Rating units'!U$55,'Infometrics inputs'!$J$70:$AR$70,0))+1)*T68</f>
        <v>76.695421799691687</v>
      </c>
      <c r="V68" s="17">
        <f>(INDEX('Infometrics inputs'!$J$93:$AR$106,MATCH('Rating units'!$B68,'Infometrics inputs'!$B$93:$B$106,0),MATCH('Rating units'!V$55,'Infometrics inputs'!$J$70:$AR$70,0))+1)*U68</f>
        <v>76.844683337481968</v>
      </c>
      <c r="W68" s="17">
        <f>(INDEX('Infometrics inputs'!$J$93:$AR$106,MATCH('Rating units'!$B68,'Infometrics inputs'!$B$93:$B$106,0),MATCH('Rating units'!W$55,'Infometrics inputs'!$J$70:$AR$70,0))+1)*V68</f>
        <v>76.936465276868546</v>
      </c>
      <c r="X68" s="17">
        <f>(INDEX('Infometrics inputs'!$J$93:$AR$106,MATCH('Rating units'!$B68,'Infometrics inputs'!$B$93:$B$106,0),MATCH('Rating units'!X$55,'Infometrics inputs'!$J$70:$AR$70,0))+1)*W68</f>
        <v>76.826952735555025</v>
      </c>
      <c r="Y68" s="17">
        <f>(INDEX('Infometrics inputs'!$J$93:$AR$106,MATCH('Rating units'!$B68,'Infometrics inputs'!$B$93:$B$106,0),MATCH('Rating units'!Y$55,'Infometrics inputs'!$J$70:$AR$70,0))+1)*X68</f>
        <v>76.69136577964305</v>
      </c>
      <c r="Z68" s="17">
        <f>(INDEX('Infometrics inputs'!$J$93:$AR$106,MATCH('Rating units'!$B68,'Infometrics inputs'!$B$93:$B$106,0),MATCH('Rating units'!Z$55,'Infometrics inputs'!$J$70:$AR$70,0))+1)*Y68</f>
        <v>76.613490194709001</v>
      </c>
      <c r="AA68" s="17">
        <f>(INDEX('Infometrics inputs'!$J$93:$AR$106,MATCH('Rating units'!$B68,'Infometrics inputs'!$B$93:$B$106,0),MATCH('Rating units'!AA$55,'Infometrics inputs'!$J$70:$AR$70,0))+1)*Z68</f>
        <v>76.58567748580397</v>
      </c>
      <c r="AB68" s="17">
        <f>(INDEX('Infometrics inputs'!$J$93:$AR$106,MATCH('Rating units'!$B68,'Infometrics inputs'!$B$93:$B$106,0),MATCH('Rating units'!AB$55,'Infometrics inputs'!$J$70:$AR$70,0))+1)*AA68</f>
        <v>76.567135679867292</v>
      </c>
      <c r="AC68" s="17">
        <f>(INDEX('Infometrics inputs'!$J$93:$AR$106,MATCH('Rating units'!$B68,'Infometrics inputs'!$B$93:$B$106,0),MATCH('Rating units'!AC$55,'Infometrics inputs'!$J$70:$AR$70,0))+1)*AB68</f>
        <v>76.55688889237598</v>
      </c>
      <c r="AD68" s="17">
        <f>(INDEX('Infometrics inputs'!$J$93:$AR$106,MATCH('Rating units'!$B68,'Infometrics inputs'!$B$93:$B$106,0),MATCH('Rating units'!AD$55,'Infometrics inputs'!$J$70:$AR$70,0))+1)*AC68</f>
        <v>76.584701601281012</v>
      </c>
      <c r="AE68" s="17">
        <f>(INDEX('Infometrics inputs'!$J$93:$AR$106,MATCH('Rating units'!$B68,'Infometrics inputs'!$B$93:$B$106,0),MATCH('Rating units'!AE$55,'Infometrics inputs'!$J$70:$AR$70,0))+1)*AD68</f>
        <v>76.629629823358343</v>
      </c>
      <c r="AF68" s="17">
        <f>(INDEX('Infometrics inputs'!$J$93:$AR$106,MATCH('Rating units'!$B68,'Infometrics inputs'!$B$93:$B$106,0),MATCH('Rating units'!AF$55,'Infometrics inputs'!$J$70:$AR$70,0))+1)*AE68</f>
        <v>76.629629823358343</v>
      </c>
      <c r="AG68" s="17">
        <f>(INDEX('Infometrics inputs'!$J$93:$AR$106,MATCH('Rating units'!$B68,'Infometrics inputs'!$B$93:$B$106,0),MATCH('Rating units'!AG$55,'Infometrics inputs'!$J$70:$AR$70,0))+1)*AF68</f>
        <v>76.629629823358343</v>
      </c>
      <c r="AH68" s="17">
        <f>(INDEX('Infometrics inputs'!$J$93:$AR$106,MATCH('Rating units'!$B68,'Infometrics inputs'!$B$93:$B$106,0),MATCH('Rating units'!AH$55,'Infometrics inputs'!$J$70:$AR$70,0))+1)*AG68</f>
        <v>76.739142364671878</v>
      </c>
      <c r="AI68" s="17">
        <f>(INDEX('Infometrics inputs'!$J$93:$AR$106,MATCH('Rating units'!$B68,'Infometrics inputs'!$B$93:$B$106,0),MATCH('Rating units'!AI$55,'Infometrics inputs'!$J$70:$AR$70,0))+1)*AH68</f>
        <v>76.739142364671878</v>
      </c>
      <c r="AJ68" s="17">
        <f>(INDEX('Infometrics inputs'!$J$93:$AR$106,MATCH('Rating units'!$B68,'Infometrics inputs'!$B$93:$B$106,0),MATCH('Rating units'!AJ$55,'Infometrics inputs'!$J$70:$AR$70,0))+1)*AI68</f>
        <v>76.739142364671878</v>
      </c>
      <c r="AK68" s="17">
        <f>(INDEX('Infometrics inputs'!$J$93:$AR$106,MATCH('Rating units'!$B68,'Infometrics inputs'!$B$93:$B$106,0),MATCH('Rating units'!AK$55,'Infometrics inputs'!$J$70:$AR$70,0))+1)*AJ68</f>
        <v>76.739142364671878</v>
      </c>
      <c r="AL68" s="17">
        <f>(INDEX('Infometrics inputs'!$J$93:$AR$106,MATCH('Rating units'!$B68,'Infometrics inputs'!$B$93:$B$106,0),MATCH('Rating units'!AL$55,'Infometrics inputs'!$J$70:$AR$70,0))+1)*AK68</f>
        <v>76.739142364671878</v>
      </c>
    </row>
    <row r="69" spans="1:38">
      <c r="B69" t="s">
        <v>5</v>
      </c>
      <c r="C69" t="s">
        <v>62</v>
      </c>
      <c r="D69" s="4"/>
      <c r="E69" s="17"/>
      <c r="F69" s="17">
        <f t="shared" si="4"/>
        <v>30</v>
      </c>
      <c r="G69" s="17">
        <f>(INDEX('Infometrics inputs'!$J$93:$AR$106,MATCH('Rating units'!$B69,'Infometrics inputs'!$B$93:$B$106,0),MATCH('Rating units'!G$55,'Infometrics inputs'!$J$70:$AR$70,0))+1)*F69</f>
        <v>30.046830796321021</v>
      </c>
      <c r="H69" s="17">
        <f>(INDEX('Infometrics inputs'!$J$93:$AR$106,MATCH('Rating units'!$B69,'Infometrics inputs'!$B$93:$B$106,0),MATCH('Rating units'!H$55,'Infometrics inputs'!$J$70:$AR$70,0))+1)*G69</f>
        <v>29.94450221816621</v>
      </c>
      <c r="I69" s="17">
        <f>(INDEX('Infometrics inputs'!$J$93:$AR$106,MATCH('Rating units'!$B69,'Infometrics inputs'!$B$93:$B$106,0),MATCH('Rating units'!I$55,'Infometrics inputs'!$J$70:$AR$70,0))+1)*H69</f>
        <v>30.09667996903292</v>
      </c>
      <c r="J69" s="17">
        <f>(INDEX('Infometrics inputs'!$J$93:$AR$106,MATCH('Rating units'!$B69,'Infometrics inputs'!$B$93:$B$106,0),MATCH('Rating units'!J$55,'Infometrics inputs'!$J$70:$AR$70,0))+1)*I69</f>
        <v>30.292873859480125</v>
      </c>
      <c r="K69" s="17">
        <f>(INDEX('Infometrics inputs'!$J$93:$AR$106,MATCH('Rating units'!$B69,'Infometrics inputs'!$B$93:$B$106,0),MATCH('Rating units'!K$55,'Infometrics inputs'!$J$70:$AR$70,0))+1)*J69</f>
        <v>30.625868654887636</v>
      </c>
      <c r="L69" s="17">
        <f>(INDEX('Infometrics inputs'!$J$93:$AR$106,MATCH('Rating units'!$B69,'Infometrics inputs'!$B$93:$B$106,0),MATCH('Rating units'!L$55,'Infometrics inputs'!$J$70:$AR$70,0))+1)*K69</f>
        <v>31.009863114265578</v>
      </c>
      <c r="M69" s="17">
        <f>(INDEX('Infometrics inputs'!$J$93:$AR$106,MATCH('Rating units'!$B69,'Infometrics inputs'!$B$93:$B$106,0),MATCH('Rating units'!M$55,'Infometrics inputs'!$J$70:$AR$70,0))+1)*L69</f>
        <v>31.473034573282106</v>
      </c>
      <c r="N69" s="17">
        <f>(INDEX('Infometrics inputs'!$J$93:$AR$106,MATCH('Rating units'!$B69,'Infometrics inputs'!$B$93:$B$106,0),MATCH('Rating units'!N$55,'Infometrics inputs'!$J$70:$AR$70,0))+1)*M69</f>
        <v>32.05584583608114</v>
      </c>
      <c r="O69" s="17">
        <f>(INDEX('Infometrics inputs'!$J$93:$AR$106,MATCH('Rating units'!$B69,'Infometrics inputs'!$B$93:$B$106,0),MATCH('Rating units'!O$55,'Infometrics inputs'!$J$70:$AR$70,0))+1)*N69</f>
        <v>32.296248501652833</v>
      </c>
      <c r="P69" s="17">
        <f>(INDEX('Infometrics inputs'!$J$93:$AR$106,MATCH('Rating units'!$B69,'Infometrics inputs'!$B$93:$B$106,0),MATCH('Rating units'!P$55,'Infometrics inputs'!$J$70:$AR$70,0))+1)*O69</f>
        <v>32.550332619736729</v>
      </c>
      <c r="Q69" s="17">
        <f>(INDEX('Infometrics inputs'!$J$93:$AR$106,MATCH('Rating units'!$B69,'Infometrics inputs'!$B$93:$B$106,0),MATCH('Rating units'!Q$55,'Infometrics inputs'!$J$70:$AR$70,0))+1)*P69</f>
        <v>32.789951279555098</v>
      </c>
      <c r="R69" s="17">
        <f>(INDEX('Infometrics inputs'!$J$93:$AR$106,MATCH('Rating units'!$B69,'Infometrics inputs'!$B$93:$B$106,0),MATCH('Rating units'!R$55,'Infometrics inputs'!$J$70:$AR$70,0))+1)*Q69</f>
        <v>32.951522718746908</v>
      </c>
      <c r="S69" s="17">
        <f>(INDEX('Infometrics inputs'!$J$93:$AR$106,MATCH('Rating units'!$B69,'Infometrics inputs'!$B$93:$B$106,0),MATCH('Rating units'!S$55,'Infometrics inputs'!$J$70:$AR$70,0))+1)*R69</f>
        <v>33.109283510787968</v>
      </c>
      <c r="T69" s="17">
        <f>(INDEX('Infometrics inputs'!$J$93:$AR$106,MATCH('Rating units'!$B69,'Infometrics inputs'!$B$93:$B$106,0),MATCH('Rating units'!T$55,'Infometrics inputs'!$J$70:$AR$70,0))+1)*S69</f>
        <v>33.251466377276763</v>
      </c>
      <c r="U69" s="17">
        <f>(INDEX('Infometrics inputs'!$J$93:$AR$106,MATCH('Rating units'!$B69,'Infometrics inputs'!$B$93:$B$106,0),MATCH('Rating units'!U$55,'Infometrics inputs'!$J$70:$AR$70,0))+1)*T69</f>
        <v>33.398988126104072</v>
      </c>
      <c r="V69" s="17">
        <f>(INDEX('Infometrics inputs'!$J$93:$AR$106,MATCH('Rating units'!$B69,'Infometrics inputs'!$B$93:$B$106,0),MATCH('Rating units'!V$55,'Infometrics inputs'!$J$70:$AR$70,0))+1)*U69</f>
        <v>33.564150041722364</v>
      </c>
      <c r="W69" s="17">
        <f>(INDEX('Infometrics inputs'!$J$93:$AR$106,MATCH('Rating units'!$B69,'Infometrics inputs'!$B$93:$B$106,0),MATCH('Rating units'!W$55,'Infometrics inputs'!$J$70:$AR$70,0))+1)*V69</f>
        <v>33.602234738103292</v>
      </c>
      <c r="X69" s="17">
        <f>(INDEX('Infometrics inputs'!$J$93:$AR$106,MATCH('Rating units'!$B69,'Infometrics inputs'!$B$93:$B$106,0),MATCH('Rating units'!X$55,'Infometrics inputs'!$J$70:$AR$70,0))+1)*W69</f>
        <v>33.556792770830597</v>
      </c>
      <c r="Y69" s="17">
        <f>(INDEX('Infometrics inputs'!$J$93:$AR$106,MATCH('Rating units'!$B69,'Infometrics inputs'!$B$93:$B$106,0),MATCH('Rating units'!Y$55,'Infometrics inputs'!$J$70:$AR$70,0))+1)*X69</f>
        <v>33.519285115303923</v>
      </c>
      <c r="Z69" s="17">
        <f>(INDEX('Infometrics inputs'!$J$93:$AR$106,MATCH('Rating units'!$B69,'Infometrics inputs'!$B$93:$B$106,0),MATCH('Rating units'!Z$55,'Infometrics inputs'!$J$70:$AR$70,0))+1)*Y69</f>
        <v>33.486970827465562</v>
      </c>
      <c r="AA69" s="17">
        <f>(INDEX('Infometrics inputs'!$J$93:$AR$106,MATCH('Rating units'!$B69,'Infometrics inputs'!$B$93:$B$106,0),MATCH('Rating units'!AA$55,'Infometrics inputs'!$J$70:$AR$70,0))+1)*Z69</f>
        <v>33.475430010380435</v>
      </c>
      <c r="AB69" s="17">
        <f>(INDEX('Infometrics inputs'!$J$93:$AR$106,MATCH('Rating units'!$B69,'Infometrics inputs'!$B$93:$B$106,0),MATCH('Rating units'!AB$55,'Infometrics inputs'!$J$70:$AR$70,0))+1)*AA69</f>
        <v>33.475430010380435</v>
      </c>
      <c r="AC69" s="17">
        <f>(INDEX('Infometrics inputs'!$J$93:$AR$106,MATCH('Rating units'!$B69,'Infometrics inputs'!$B$93:$B$106,0),MATCH('Rating units'!AC$55,'Infometrics inputs'!$J$70:$AR$70,0))+1)*AB69</f>
        <v>33.475430010380435</v>
      </c>
      <c r="AD69" s="17">
        <f>(INDEX('Infometrics inputs'!$J$93:$AR$106,MATCH('Rating units'!$B69,'Infometrics inputs'!$B$93:$B$106,0),MATCH('Rating units'!AD$55,'Infometrics inputs'!$J$70:$AR$70,0))+1)*AC69</f>
        <v>33.475430010380435</v>
      </c>
      <c r="AE69" s="17">
        <f>(INDEX('Infometrics inputs'!$J$93:$AR$106,MATCH('Rating units'!$B69,'Infometrics inputs'!$B$93:$B$106,0),MATCH('Rating units'!AE$55,'Infometrics inputs'!$J$70:$AR$70,0))+1)*AD69</f>
        <v>33.475430010380435</v>
      </c>
      <c r="AF69" s="17">
        <f>(INDEX('Infometrics inputs'!$J$93:$AR$106,MATCH('Rating units'!$B69,'Infometrics inputs'!$B$93:$B$106,0),MATCH('Rating units'!AF$55,'Infometrics inputs'!$J$70:$AR$70,0))+1)*AE69</f>
        <v>33.475430010380435</v>
      </c>
      <c r="AG69" s="17">
        <f>(INDEX('Infometrics inputs'!$J$93:$AR$106,MATCH('Rating units'!$B69,'Infometrics inputs'!$B$93:$B$106,0),MATCH('Rating units'!AG$55,'Infometrics inputs'!$J$70:$AR$70,0))+1)*AF69</f>
        <v>33.475430010380435</v>
      </c>
      <c r="AH69" s="17">
        <f>(INDEX('Infometrics inputs'!$J$93:$AR$106,MATCH('Rating units'!$B69,'Infometrics inputs'!$B$93:$B$106,0),MATCH('Rating units'!AH$55,'Infometrics inputs'!$J$70:$AR$70,0))+1)*AG69</f>
        <v>33.475430010380435</v>
      </c>
      <c r="AI69" s="17">
        <f>(INDEX('Infometrics inputs'!$J$93:$AR$106,MATCH('Rating units'!$B69,'Infometrics inputs'!$B$93:$B$106,0),MATCH('Rating units'!AI$55,'Infometrics inputs'!$J$70:$AR$70,0))+1)*AH69</f>
        <v>33.475430010380435</v>
      </c>
      <c r="AJ69" s="17">
        <f>(INDEX('Infometrics inputs'!$J$93:$AR$106,MATCH('Rating units'!$B69,'Infometrics inputs'!$B$93:$B$106,0),MATCH('Rating units'!AJ$55,'Infometrics inputs'!$J$70:$AR$70,0))+1)*AI69</f>
        <v>33.475430010380435</v>
      </c>
      <c r="AK69" s="17">
        <f>(INDEX('Infometrics inputs'!$J$93:$AR$106,MATCH('Rating units'!$B69,'Infometrics inputs'!$B$93:$B$106,0),MATCH('Rating units'!AK$55,'Infometrics inputs'!$J$70:$AR$70,0))+1)*AJ69</f>
        <v>33.475430010380435</v>
      </c>
      <c r="AL69" s="17">
        <f>(INDEX('Infometrics inputs'!$J$93:$AR$106,MATCH('Rating units'!$B69,'Infometrics inputs'!$B$93:$B$106,0),MATCH('Rating units'!AL$55,'Infometrics inputs'!$J$70:$AR$70,0))+1)*AK69</f>
        <v>33.475430010380435</v>
      </c>
    </row>
    <row r="70" spans="1:38">
      <c r="B70" t="s">
        <v>3</v>
      </c>
      <c r="C70" t="s">
        <v>63</v>
      </c>
      <c r="D70" s="4"/>
      <c r="E70" s="17"/>
      <c r="F70" s="17">
        <f t="shared" si="4"/>
        <v>299</v>
      </c>
      <c r="G70" s="17">
        <f>(INDEX('Infometrics inputs'!$J$93:$AR$106,MATCH('Rating units'!$B70,'Infometrics inputs'!$B$93:$B$106,0),MATCH('Rating units'!G$55,'Infometrics inputs'!$J$70:$AR$70,0))+1)*F70</f>
        <v>299.11461847580989</v>
      </c>
      <c r="H70" s="17">
        <f>(INDEX('Infometrics inputs'!$J$93:$AR$106,MATCH('Rating units'!$B70,'Infometrics inputs'!$B$93:$B$106,0),MATCH('Rating units'!H$55,'Infometrics inputs'!$J$70:$AR$70,0))+1)*G70</f>
        <v>298.97200144639726</v>
      </c>
      <c r="I70" s="17">
        <f>(INDEX('Infometrics inputs'!$J$93:$AR$106,MATCH('Rating units'!$B70,'Infometrics inputs'!$B$93:$B$106,0),MATCH('Rating units'!I$55,'Infometrics inputs'!$J$70:$AR$70,0))+1)*H70</f>
        <v>299.15379514187168</v>
      </c>
      <c r="J70" s="17">
        <f>(INDEX('Infometrics inputs'!$J$93:$AR$106,MATCH('Rating units'!$B70,'Infometrics inputs'!$B$93:$B$106,0),MATCH('Rating units'!J$55,'Infometrics inputs'!$J$70:$AR$70,0))+1)*I70</f>
        <v>299.27098314133531</v>
      </c>
      <c r="K70" s="17">
        <f>(INDEX('Infometrics inputs'!$J$93:$AR$106,MATCH('Rating units'!$B70,'Infometrics inputs'!$B$93:$B$106,0),MATCH('Rating units'!K$55,'Infometrics inputs'!$J$70:$AR$70,0))+1)*J70</f>
        <v>299.39338323259727</v>
      </c>
      <c r="L70" s="17">
        <f>(INDEX('Infometrics inputs'!$J$93:$AR$106,MATCH('Rating units'!$B70,'Infometrics inputs'!$B$93:$B$106,0),MATCH('Rating units'!L$55,'Infometrics inputs'!$J$70:$AR$70,0))+1)*K70</f>
        <v>299.39338323259727</v>
      </c>
      <c r="M70" s="17">
        <f>(INDEX('Infometrics inputs'!$J$93:$AR$106,MATCH('Rating units'!$B70,'Infometrics inputs'!$B$93:$B$106,0),MATCH('Rating units'!M$55,'Infometrics inputs'!$J$70:$AR$70,0))+1)*L70</f>
        <v>299.94669441437856</v>
      </c>
      <c r="N70" s="17">
        <f>(INDEX('Infometrics inputs'!$J$93:$AR$106,MATCH('Rating units'!$B70,'Infometrics inputs'!$B$93:$B$106,0),MATCH('Rating units'!N$55,'Infometrics inputs'!$J$70:$AR$70,0))+1)*M70</f>
        <v>300.50368208241758</v>
      </c>
      <c r="O70" s="17">
        <f>(INDEX('Infometrics inputs'!$J$93:$AR$106,MATCH('Rating units'!$B70,'Infometrics inputs'!$B$93:$B$106,0),MATCH('Rating units'!O$55,'Infometrics inputs'!$J$70:$AR$70,0))+1)*N70</f>
        <v>300.63132138354121</v>
      </c>
      <c r="P70" s="17">
        <f>(INDEX('Infometrics inputs'!$J$93:$AR$106,MATCH('Rating units'!$B70,'Infometrics inputs'!$B$93:$B$106,0),MATCH('Rating units'!P$55,'Infometrics inputs'!$J$70:$AR$70,0))+1)*O70</f>
        <v>300.75273437729294</v>
      </c>
      <c r="Q70" s="17">
        <f>(INDEX('Infometrics inputs'!$J$93:$AR$106,MATCH('Rating units'!$B70,'Infometrics inputs'!$B$93:$B$106,0),MATCH('Rating units'!Q$55,'Infometrics inputs'!$J$70:$AR$70,0))+1)*P70</f>
        <v>300.80998474592423</v>
      </c>
      <c r="R70" s="17">
        <f>(INDEX('Infometrics inputs'!$J$93:$AR$106,MATCH('Rating units'!$B70,'Infometrics inputs'!$B$93:$B$106,0),MATCH('Rating units'!R$55,'Infometrics inputs'!$J$70:$AR$70,0))+1)*Q70</f>
        <v>301.05125415658466</v>
      </c>
      <c r="S70" s="17">
        <f>(INDEX('Infometrics inputs'!$J$93:$AR$106,MATCH('Rating units'!$B70,'Infometrics inputs'!$B$93:$B$106,0),MATCH('Rating units'!S$55,'Infometrics inputs'!$J$70:$AR$70,0))+1)*R70</f>
        <v>301.21877706813763</v>
      </c>
      <c r="T70" s="17">
        <f>(INDEX('Infometrics inputs'!$J$93:$AR$106,MATCH('Rating units'!$B70,'Infometrics inputs'!$B$93:$B$106,0),MATCH('Rating units'!T$55,'Infometrics inputs'!$J$70:$AR$70,0))+1)*S70</f>
        <v>301.38863073324262</v>
      </c>
      <c r="U70" s="17">
        <f>(INDEX('Infometrics inputs'!$J$93:$AR$106,MATCH('Rating units'!$B70,'Infometrics inputs'!$B$93:$B$106,0),MATCH('Rating units'!U$55,'Infometrics inputs'!$J$70:$AR$70,0))+1)*T70</f>
        <v>301.53968636426487</v>
      </c>
      <c r="V70" s="17">
        <f>(INDEX('Infometrics inputs'!$J$93:$AR$106,MATCH('Rating units'!$B70,'Infometrics inputs'!$B$93:$B$106,0),MATCH('Rating units'!V$55,'Infometrics inputs'!$J$70:$AR$70,0))+1)*U70</f>
        <v>301.58901255488877</v>
      </c>
      <c r="W70" s="17">
        <f>(INDEX('Infometrics inputs'!$J$93:$AR$106,MATCH('Rating units'!$B70,'Infometrics inputs'!$B$93:$B$106,0),MATCH('Rating units'!W$55,'Infometrics inputs'!$J$70:$AR$70,0))+1)*V70</f>
        <v>301.74066761301816</v>
      </c>
      <c r="X70" s="17">
        <f>(INDEX('Infometrics inputs'!$J$93:$AR$106,MATCH('Rating units'!$B70,'Infometrics inputs'!$B$93:$B$106,0),MATCH('Rating units'!X$55,'Infometrics inputs'!$J$70:$AR$70,0))+1)*W70</f>
        <v>301.63209637822098</v>
      </c>
      <c r="Y70" s="17">
        <f>(INDEX('Infometrics inputs'!$J$93:$AR$106,MATCH('Rating units'!$B70,'Infometrics inputs'!$B$93:$B$106,0),MATCH('Rating units'!Y$55,'Infometrics inputs'!$J$70:$AR$70,0))+1)*X70</f>
        <v>301.54248202568994</v>
      </c>
      <c r="Z70" s="17">
        <f>(INDEX('Infometrics inputs'!$J$93:$AR$106,MATCH('Rating units'!$B70,'Infometrics inputs'!$B$93:$B$106,0),MATCH('Rating units'!Z$55,'Infometrics inputs'!$J$70:$AR$70,0))+1)*Y70</f>
        <v>301.46527581427858</v>
      </c>
      <c r="AA70" s="17">
        <f>(INDEX('Infometrics inputs'!$J$93:$AR$106,MATCH('Rating units'!$B70,'Infometrics inputs'!$B$93:$B$106,0),MATCH('Rating units'!AA$55,'Infometrics inputs'!$J$70:$AR$70,0))+1)*Z70</f>
        <v>301.46527581427858</v>
      </c>
      <c r="AB70" s="17">
        <f>(INDEX('Infometrics inputs'!$J$93:$AR$106,MATCH('Rating units'!$B70,'Infometrics inputs'!$B$93:$B$106,0),MATCH('Rating units'!AB$55,'Infometrics inputs'!$J$70:$AR$70,0))+1)*AA70</f>
        <v>301.437702167346</v>
      </c>
      <c r="AC70" s="17">
        <f>(INDEX('Infometrics inputs'!$J$93:$AR$106,MATCH('Rating units'!$B70,'Infometrics inputs'!$B$93:$B$106,0),MATCH('Rating units'!AC$55,'Infometrics inputs'!$J$70:$AR$70,0))+1)*AB70</f>
        <v>301.43262281133207</v>
      </c>
      <c r="AD70" s="17">
        <f>(INDEX('Infometrics inputs'!$J$93:$AR$106,MATCH('Rating units'!$B70,'Infometrics inputs'!$B$93:$B$106,0),MATCH('Rating units'!AD$55,'Infometrics inputs'!$J$70:$AR$70,0))+1)*AC70</f>
        <v>301.4601964582647</v>
      </c>
      <c r="AE70" s="17">
        <f>(INDEX('Infometrics inputs'!$J$93:$AR$106,MATCH('Rating units'!$B70,'Infometrics inputs'!$B$93:$B$106,0),MATCH('Rating units'!AE$55,'Infometrics inputs'!$J$70:$AR$70,0))+1)*AD70</f>
        <v>301.4601964582647</v>
      </c>
      <c r="AF70" s="17">
        <f>(INDEX('Infometrics inputs'!$J$93:$AR$106,MATCH('Rating units'!$B70,'Infometrics inputs'!$B$93:$B$106,0),MATCH('Rating units'!AF$55,'Infometrics inputs'!$J$70:$AR$70,0))+1)*AE70</f>
        <v>301.53257728146286</v>
      </c>
      <c r="AG70" s="17">
        <f>(INDEX('Infometrics inputs'!$J$93:$AR$106,MATCH('Rating units'!$B70,'Infometrics inputs'!$B$93:$B$106,0),MATCH('Rating units'!AG$55,'Infometrics inputs'!$J$70:$AR$70,0))+1)*AF70</f>
        <v>301.62908504572704</v>
      </c>
      <c r="AH70" s="17">
        <f>(INDEX('Infometrics inputs'!$J$93:$AR$106,MATCH('Rating units'!$B70,'Infometrics inputs'!$B$93:$B$106,0),MATCH('Rating units'!AH$55,'Infometrics inputs'!$J$70:$AR$70,0))+1)*AG70</f>
        <v>301.73765628052428</v>
      </c>
      <c r="AI70" s="17">
        <f>(INDEX('Infometrics inputs'!$J$93:$AR$106,MATCH('Rating units'!$B70,'Infometrics inputs'!$B$93:$B$106,0),MATCH('Rating units'!AI$55,'Infometrics inputs'!$J$70:$AR$70,0))+1)*AH70</f>
        <v>301.93131822421884</v>
      </c>
      <c r="AJ70" s="17">
        <f>(INDEX('Infometrics inputs'!$J$93:$AR$106,MATCH('Rating units'!$B70,'Infometrics inputs'!$B$93:$B$106,0),MATCH('Rating units'!AJ$55,'Infometrics inputs'!$J$70:$AR$70,0))+1)*AI70</f>
        <v>302.24143676614267</v>
      </c>
      <c r="AK70" s="17">
        <f>(INDEX('Infometrics inputs'!$J$93:$AR$106,MATCH('Rating units'!$B70,'Infometrics inputs'!$B$93:$B$106,0),MATCH('Rating units'!AK$55,'Infometrics inputs'!$J$70:$AR$70,0))+1)*AJ70</f>
        <v>302.50008525876581</v>
      </c>
      <c r="AL70" s="17">
        <f>(INDEX('Infometrics inputs'!$J$93:$AR$106,MATCH('Rating units'!$B70,'Infometrics inputs'!$B$93:$B$106,0),MATCH('Rating units'!AL$55,'Infometrics inputs'!$J$70:$AR$70,0))+1)*AK70</f>
        <v>302.50008525876581</v>
      </c>
    </row>
    <row r="71" spans="1:38">
      <c r="B71" t="s">
        <v>4</v>
      </c>
      <c r="C71" t="s">
        <v>64</v>
      </c>
      <c r="D71" s="4"/>
      <c r="E71" s="17"/>
      <c r="F71" s="17">
        <f t="shared" si="4"/>
        <v>16</v>
      </c>
      <c r="G71" s="17">
        <f>(INDEX('Infometrics inputs'!$J$93:$AR$106,MATCH('Rating units'!$B71,'Infometrics inputs'!$B$93:$B$106,0),MATCH('Rating units'!G$55,'Infometrics inputs'!$J$70:$AR$70,0))+1)*F71</f>
        <v>16.037009738363718</v>
      </c>
      <c r="H71" s="17">
        <f>(INDEX('Infometrics inputs'!$J$93:$AR$106,MATCH('Rating units'!$B71,'Infometrics inputs'!$B$93:$B$106,0),MATCH('Rating units'!H$55,'Infometrics inputs'!$J$70:$AR$70,0))+1)*G71</f>
        <v>16.033833853349829</v>
      </c>
      <c r="I71" s="17">
        <f>(INDEX('Infometrics inputs'!$J$93:$AR$106,MATCH('Rating units'!$B71,'Infometrics inputs'!$B$93:$B$106,0),MATCH('Rating units'!I$55,'Infometrics inputs'!$J$70:$AR$70,0))+1)*H71</f>
        <v>16.038556864722995</v>
      </c>
      <c r="J71" s="17">
        <f>(INDEX('Infometrics inputs'!$J$93:$AR$106,MATCH('Rating units'!$B71,'Infometrics inputs'!$B$93:$B$106,0),MATCH('Rating units'!J$55,'Infometrics inputs'!$J$70:$AR$70,0))+1)*I71</f>
        <v>16.044645967569174</v>
      </c>
      <c r="K71" s="17">
        <f>(INDEX('Infometrics inputs'!$J$93:$AR$106,MATCH('Rating units'!$B71,'Infometrics inputs'!$B$93:$B$106,0),MATCH('Rating units'!K$55,'Infometrics inputs'!$J$70:$AR$70,0))+1)*J71</f>
        <v>16.054185853233488</v>
      </c>
      <c r="L71" s="17">
        <f>(INDEX('Infometrics inputs'!$J$93:$AR$106,MATCH('Rating units'!$B71,'Infometrics inputs'!$B$93:$B$106,0),MATCH('Rating units'!L$55,'Infometrics inputs'!$J$70:$AR$70,0))+1)*K71</f>
        <v>16.054185853233488</v>
      </c>
      <c r="M71" s="17">
        <f>(INDEX('Infometrics inputs'!$J$93:$AR$106,MATCH('Rating units'!$B71,'Infometrics inputs'!$B$93:$B$106,0),MATCH('Rating units'!M$55,'Infometrics inputs'!$J$70:$AR$70,0))+1)*L71</f>
        <v>16.08868599359489</v>
      </c>
      <c r="N71" s="17">
        <f>(INDEX('Infometrics inputs'!$J$93:$AR$106,MATCH('Rating units'!$B71,'Infometrics inputs'!$B$93:$B$106,0),MATCH('Rating units'!N$55,'Infometrics inputs'!$J$70:$AR$70,0))+1)*M71</f>
        <v>16.11039185432891</v>
      </c>
      <c r="O71" s="17">
        <f>(INDEX('Infometrics inputs'!$J$93:$AR$106,MATCH('Rating units'!$B71,'Infometrics inputs'!$B$93:$B$106,0),MATCH('Rating units'!O$55,'Infometrics inputs'!$J$70:$AR$70,0))+1)*N71</f>
        <v>16.120340084975133</v>
      </c>
      <c r="P71" s="17">
        <f>(INDEX('Infometrics inputs'!$J$93:$AR$106,MATCH('Rating units'!$B71,'Infometrics inputs'!$B$93:$B$106,0),MATCH('Rating units'!P$55,'Infometrics inputs'!$J$70:$AR$70,0))+1)*O71</f>
        <v>16.120340084975133</v>
      </c>
      <c r="Q71" s="17">
        <f>(INDEX('Infometrics inputs'!$J$93:$AR$106,MATCH('Rating units'!$B71,'Infometrics inputs'!$B$93:$B$106,0),MATCH('Rating units'!Q$55,'Infometrics inputs'!$J$70:$AR$70,0))+1)*P71</f>
        <v>16.120340084975133</v>
      </c>
      <c r="R71" s="17">
        <f>(INDEX('Infometrics inputs'!$J$93:$AR$106,MATCH('Rating units'!$B71,'Infometrics inputs'!$B$93:$B$106,0),MATCH('Rating units'!R$55,'Infometrics inputs'!$J$70:$AR$70,0))+1)*Q71</f>
        <v>16.120340084975133</v>
      </c>
      <c r="S71" s="17">
        <f>(INDEX('Infometrics inputs'!$J$93:$AR$106,MATCH('Rating units'!$B71,'Infometrics inputs'!$B$93:$B$106,0),MATCH('Rating units'!S$55,'Infometrics inputs'!$J$70:$AR$70,0))+1)*R71</f>
        <v>16.120340084975133</v>
      </c>
      <c r="T71" s="17">
        <f>(INDEX('Infometrics inputs'!$J$93:$AR$106,MATCH('Rating units'!$B71,'Infometrics inputs'!$B$93:$B$106,0),MATCH('Rating units'!T$55,'Infometrics inputs'!$J$70:$AR$70,0))+1)*S71</f>
        <v>16.120340084975133</v>
      </c>
      <c r="U71" s="17">
        <f>(INDEX('Infometrics inputs'!$J$93:$AR$106,MATCH('Rating units'!$B71,'Infometrics inputs'!$B$93:$B$106,0),MATCH('Rating units'!U$55,'Infometrics inputs'!$J$70:$AR$70,0))+1)*T71</f>
        <v>16.120340084975133</v>
      </c>
      <c r="V71" s="17">
        <f>(INDEX('Infometrics inputs'!$J$93:$AR$106,MATCH('Rating units'!$B71,'Infometrics inputs'!$B$93:$B$106,0),MATCH('Rating units'!V$55,'Infometrics inputs'!$J$70:$AR$70,0))+1)*U71</f>
        <v>16.120340084975133</v>
      </c>
      <c r="W71" s="17">
        <f>(INDEX('Infometrics inputs'!$J$93:$AR$106,MATCH('Rating units'!$B71,'Infometrics inputs'!$B$93:$B$106,0),MATCH('Rating units'!W$55,'Infometrics inputs'!$J$70:$AR$70,0))+1)*V71</f>
        <v>16.120340084975133</v>
      </c>
      <c r="X71" s="17">
        <f>(INDEX('Infometrics inputs'!$J$93:$AR$106,MATCH('Rating units'!$B71,'Infometrics inputs'!$B$93:$B$106,0),MATCH('Rating units'!X$55,'Infometrics inputs'!$J$70:$AR$70,0))+1)*W71</f>
        <v>16.120340084975133</v>
      </c>
      <c r="Y71" s="17">
        <f>(INDEX('Infometrics inputs'!$J$93:$AR$106,MATCH('Rating units'!$B71,'Infometrics inputs'!$B$93:$B$106,0),MATCH('Rating units'!Y$55,'Infometrics inputs'!$J$70:$AR$70,0))+1)*X71</f>
        <v>16.120340084975133</v>
      </c>
      <c r="Z71" s="17">
        <f>(INDEX('Infometrics inputs'!$J$93:$AR$106,MATCH('Rating units'!$B71,'Infometrics inputs'!$B$93:$B$106,0),MATCH('Rating units'!Z$55,'Infometrics inputs'!$J$70:$AR$70,0))+1)*Y71</f>
        <v>16.120340084975133</v>
      </c>
      <c r="AA71" s="17">
        <f>(INDEX('Infometrics inputs'!$J$93:$AR$106,MATCH('Rating units'!$B71,'Infometrics inputs'!$B$93:$B$106,0),MATCH('Rating units'!AA$55,'Infometrics inputs'!$J$70:$AR$70,0))+1)*Z71</f>
        <v>16.120340084975133</v>
      </c>
      <c r="AB71" s="17">
        <f>(INDEX('Infometrics inputs'!$J$93:$AR$106,MATCH('Rating units'!$B71,'Infometrics inputs'!$B$93:$B$106,0),MATCH('Rating units'!AB$55,'Infometrics inputs'!$J$70:$AR$70,0))+1)*AA71</f>
        <v>16.120340084975133</v>
      </c>
      <c r="AC71" s="17">
        <f>(INDEX('Infometrics inputs'!$J$93:$AR$106,MATCH('Rating units'!$B71,'Infometrics inputs'!$B$93:$B$106,0),MATCH('Rating units'!AC$55,'Infometrics inputs'!$J$70:$AR$70,0))+1)*AB71</f>
        <v>16.120340084975133</v>
      </c>
      <c r="AD71" s="17">
        <f>(INDEX('Infometrics inputs'!$J$93:$AR$106,MATCH('Rating units'!$B71,'Infometrics inputs'!$B$93:$B$106,0),MATCH('Rating units'!AD$55,'Infometrics inputs'!$J$70:$AR$70,0))+1)*AC71</f>
        <v>16.120340084975133</v>
      </c>
      <c r="AE71" s="17">
        <f>(INDEX('Infometrics inputs'!$J$93:$AR$106,MATCH('Rating units'!$B71,'Infometrics inputs'!$B$93:$B$106,0),MATCH('Rating units'!AE$55,'Infometrics inputs'!$J$70:$AR$70,0))+1)*AD71</f>
        <v>16.120340084975133</v>
      </c>
      <c r="AF71" s="17">
        <f>(INDEX('Infometrics inputs'!$J$93:$AR$106,MATCH('Rating units'!$B71,'Infometrics inputs'!$B$93:$B$106,0),MATCH('Rating units'!AF$55,'Infometrics inputs'!$J$70:$AR$70,0))+1)*AE71</f>
        <v>16.120340084975133</v>
      </c>
      <c r="AG71" s="17">
        <f>(INDEX('Infometrics inputs'!$J$93:$AR$106,MATCH('Rating units'!$B71,'Infometrics inputs'!$B$93:$B$106,0),MATCH('Rating units'!AG$55,'Infometrics inputs'!$J$70:$AR$70,0))+1)*AF71</f>
        <v>16.120340084975133</v>
      </c>
      <c r="AH71" s="17">
        <f>(INDEX('Infometrics inputs'!$J$93:$AR$106,MATCH('Rating units'!$B71,'Infometrics inputs'!$B$93:$B$106,0),MATCH('Rating units'!AH$55,'Infometrics inputs'!$J$70:$AR$70,0))+1)*AG71</f>
        <v>16.120340084975133</v>
      </c>
      <c r="AI71" s="17">
        <f>(INDEX('Infometrics inputs'!$J$93:$AR$106,MATCH('Rating units'!$B71,'Infometrics inputs'!$B$93:$B$106,0),MATCH('Rating units'!AI$55,'Infometrics inputs'!$J$70:$AR$70,0))+1)*AH71</f>
        <v>16.120340084975133</v>
      </c>
      <c r="AJ71" s="17">
        <f>(INDEX('Infometrics inputs'!$J$93:$AR$106,MATCH('Rating units'!$B71,'Infometrics inputs'!$B$93:$B$106,0),MATCH('Rating units'!AJ$55,'Infometrics inputs'!$J$70:$AR$70,0))+1)*AI71</f>
        <v>16.120340084975133</v>
      </c>
      <c r="AK71" s="17">
        <f>(INDEX('Infometrics inputs'!$J$93:$AR$106,MATCH('Rating units'!$B71,'Infometrics inputs'!$B$93:$B$106,0),MATCH('Rating units'!AK$55,'Infometrics inputs'!$J$70:$AR$70,0))+1)*AJ71</f>
        <v>16.120340084975133</v>
      </c>
      <c r="AL71" s="17">
        <f>(INDEX('Infometrics inputs'!$J$93:$AR$106,MATCH('Rating units'!$B71,'Infometrics inputs'!$B$93:$B$106,0),MATCH('Rating units'!AL$55,'Infometrics inputs'!$J$70:$AR$70,0))+1)*AK71</f>
        <v>16.120340084975133</v>
      </c>
    </row>
    <row r="72" spans="1:38">
      <c r="B72" t="s">
        <v>4</v>
      </c>
      <c r="C72" t="s">
        <v>65</v>
      </c>
      <c r="D72" s="4"/>
      <c r="E72" s="17"/>
      <c r="F72" s="17">
        <f t="shared" si="4"/>
        <v>1</v>
      </c>
      <c r="G72" s="17">
        <f>(INDEX('Infometrics inputs'!$J$93:$AR$106,MATCH('Rating units'!$B72,'Infometrics inputs'!$B$93:$B$106,0),MATCH('Rating units'!G$55,'Infometrics inputs'!$J$70:$AR$70,0))+1)*F72</f>
        <v>1.0023131086477324</v>
      </c>
      <c r="H72" s="17">
        <f>(INDEX('Infometrics inputs'!$J$93:$AR$106,MATCH('Rating units'!$B72,'Infometrics inputs'!$B$93:$B$106,0),MATCH('Rating units'!H$55,'Infometrics inputs'!$J$70:$AR$70,0))+1)*G72</f>
        <v>1.0021146158343643</v>
      </c>
      <c r="I72" s="17">
        <f>(INDEX('Infometrics inputs'!$J$93:$AR$106,MATCH('Rating units'!$B72,'Infometrics inputs'!$B$93:$B$106,0),MATCH('Rating units'!I$55,'Infometrics inputs'!$J$70:$AR$70,0))+1)*H72</f>
        <v>1.0024098040451872</v>
      </c>
      <c r="J72" s="17">
        <f>(INDEX('Infometrics inputs'!$J$93:$AR$106,MATCH('Rating units'!$B72,'Infometrics inputs'!$B$93:$B$106,0),MATCH('Rating units'!J$55,'Infometrics inputs'!$J$70:$AR$70,0))+1)*I72</f>
        <v>1.0027903729730734</v>
      </c>
      <c r="K72" s="17">
        <f>(INDEX('Infometrics inputs'!$J$93:$AR$106,MATCH('Rating units'!$B72,'Infometrics inputs'!$B$93:$B$106,0),MATCH('Rating units'!K$55,'Infometrics inputs'!$J$70:$AR$70,0))+1)*J72</f>
        <v>1.003386615827093</v>
      </c>
      <c r="L72" s="17">
        <f>(INDEX('Infometrics inputs'!$J$93:$AR$106,MATCH('Rating units'!$B72,'Infometrics inputs'!$B$93:$B$106,0),MATCH('Rating units'!L$55,'Infometrics inputs'!$J$70:$AR$70,0))+1)*K72</f>
        <v>1.003386615827093</v>
      </c>
      <c r="M72" s="17">
        <f>(INDEX('Infometrics inputs'!$J$93:$AR$106,MATCH('Rating units'!$B72,'Infometrics inputs'!$B$93:$B$106,0),MATCH('Rating units'!M$55,'Infometrics inputs'!$J$70:$AR$70,0))+1)*L72</f>
        <v>1.0055428745996806</v>
      </c>
      <c r="N72" s="17">
        <f>(INDEX('Infometrics inputs'!$J$93:$AR$106,MATCH('Rating units'!$B72,'Infometrics inputs'!$B$93:$B$106,0),MATCH('Rating units'!N$55,'Infometrics inputs'!$J$70:$AR$70,0))+1)*M72</f>
        <v>1.0068994908955569</v>
      </c>
      <c r="O72" s="17">
        <f>(INDEX('Infometrics inputs'!$J$93:$AR$106,MATCH('Rating units'!$B72,'Infometrics inputs'!$B$93:$B$106,0),MATCH('Rating units'!O$55,'Infometrics inputs'!$J$70:$AR$70,0))+1)*N72</f>
        <v>1.0075212553109458</v>
      </c>
      <c r="P72" s="17">
        <f>(INDEX('Infometrics inputs'!$J$93:$AR$106,MATCH('Rating units'!$B72,'Infometrics inputs'!$B$93:$B$106,0),MATCH('Rating units'!P$55,'Infometrics inputs'!$J$70:$AR$70,0))+1)*O72</f>
        <v>1.0075212553109458</v>
      </c>
      <c r="Q72" s="17">
        <f>(INDEX('Infometrics inputs'!$J$93:$AR$106,MATCH('Rating units'!$B72,'Infometrics inputs'!$B$93:$B$106,0),MATCH('Rating units'!Q$55,'Infometrics inputs'!$J$70:$AR$70,0))+1)*P72</f>
        <v>1.0075212553109458</v>
      </c>
      <c r="R72" s="17">
        <f>(INDEX('Infometrics inputs'!$J$93:$AR$106,MATCH('Rating units'!$B72,'Infometrics inputs'!$B$93:$B$106,0),MATCH('Rating units'!R$55,'Infometrics inputs'!$J$70:$AR$70,0))+1)*Q72</f>
        <v>1.0075212553109458</v>
      </c>
      <c r="S72" s="17">
        <f>(INDEX('Infometrics inputs'!$J$93:$AR$106,MATCH('Rating units'!$B72,'Infometrics inputs'!$B$93:$B$106,0),MATCH('Rating units'!S$55,'Infometrics inputs'!$J$70:$AR$70,0))+1)*R72</f>
        <v>1.0075212553109458</v>
      </c>
      <c r="T72" s="17">
        <f>(INDEX('Infometrics inputs'!$J$93:$AR$106,MATCH('Rating units'!$B72,'Infometrics inputs'!$B$93:$B$106,0),MATCH('Rating units'!T$55,'Infometrics inputs'!$J$70:$AR$70,0))+1)*S72</f>
        <v>1.0075212553109458</v>
      </c>
      <c r="U72" s="17">
        <f>(INDEX('Infometrics inputs'!$J$93:$AR$106,MATCH('Rating units'!$B72,'Infometrics inputs'!$B$93:$B$106,0),MATCH('Rating units'!U$55,'Infometrics inputs'!$J$70:$AR$70,0))+1)*T72</f>
        <v>1.0075212553109458</v>
      </c>
      <c r="V72" s="17">
        <f>(INDEX('Infometrics inputs'!$J$93:$AR$106,MATCH('Rating units'!$B72,'Infometrics inputs'!$B$93:$B$106,0),MATCH('Rating units'!V$55,'Infometrics inputs'!$J$70:$AR$70,0))+1)*U72</f>
        <v>1.0075212553109458</v>
      </c>
      <c r="W72" s="17">
        <f>(INDEX('Infometrics inputs'!$J$93:$AR$106,MATCH('Rating units'!$B72,'Infometrics inputs'!$B$93:$B$106,0),MATCH('Rating units'!W$55,'Infometrics inputs'!$J$70:$AR$70,0))+1)*V72</f>
        <v>1.0075212553109458</v>
      </c>
      <c r="X72" s="17">
        <f>(INDEX('Infometrics inputs'!$J$93:$AR$106,MATCH('Rating units'!$B72,'Infometrics inputs'!$B$93:$B$106,0),MATCH('Rating units'!X$55,'Infometrics inputs'!$J$70:$AR$70,0))+1)*W72</f>
        <v>1.0075212553109458</v>
      </c>
      <c r="Y72" s="17">
        <f>(INDEX('Infometrics inputs'!$J$93:$AR$106,MATCH('Rating units'!$B72,'Infometrics inputs'!$B$93:$B$106,0),MATCH('Rating units'!Y$55,'Infometrics inputs'!$J$70:$AR$70,0))+1)*X72</f>
        <v>1.0075212553109458</v>
      </c>
      <c r="Z72" s="17">
        <f>(INDEX('Infometrics inputs'!$J$93:$AR$106,MATCH('Rating units'!$B72,'Infometrics inputs'!$B$93:$B$106,0),MATCH('Rating units'!Z$55,'Infometrics inputs'!$J$70:$AR$70,0))+1)*Y72</f>
        <v>1.0075212553109458</v>
      </c>
      <c r="AA72" s="17">
        <f>(INDEX('Infometrics inputs'!$J$93:$AR$106,MATCH('Rating units'!$B72,'Infometrics inputs'!$B$93:$B$106,0),MATCH('Rating units'!AA$55,'Infometrics inputs'!$J$70:$AR$70,0))+1)*Z72</f>
        <v>1.0075212553109458</v>
      </c>
      <c r="AB72" s="17">
        <f>(INDEX('Infometrics inputs'!$J$93:$AR$106,MATCH('Rating units'!$B72,'Infometrics inputs'!$B$93:$B$106,0),MATCH('Rating units'!AB$55,'Infometrics inputs'!$J$70:$AR$70,0))+1)*AA72</f>
        <v>1.0075212553109458</v>
      </c>
      <c r="AC72" s="17">
        <f>(INDEX('Infometrics inputs'!$J$93:$AR$106,MATCH('Rating units'!$B72,'Infometrics inputs'!$B$93:$B$106,0),MATCH('Rating units'!AC$55,'Infometrics inputs'!$J$70:$AR$70,0))+1)*AB72</f>
        <v>1.0075212553109458</v>
      </c>
      <c r="AD72" s="17">
        <f>(INDEX('Infometrics inputs'!$J$93:$AR$106,MATCH('Rating units'!$B72,'Infometrics inputs'!$B$93:$B$106,0),MATCH('Rating units'!AD$55,'Infometrics inputs'!$J$70:$AR$70,0))+1)*AC72</f>
        <v>1.0075212553109458</v>
      </c>
      <c r="AE72" s="17">
        <f>(INDEX('Infometrics inputs'!$J$93:$AR$106,MATCH('Rating units'!$B72,'Infometrics inputs'!$B$93:$B$106,0),MATCH('Rating units'!AE$55,'Infometrics inputs'!$J$70:$AR$70,0))+1)*AD72</f>
        <v>1.0075212553109458</v>
      </c>
      <c r="AF72" s="17">
        <f>(INDEX('Infometrics inputs'!$J$93:$AR$106,MATCH('Rating units'!$B72,'Infometrics inputs'!$B$93:$B$106,0),MATCH('Rating units'!AF$55,'Infometrics inputs'!$J$70:$AR$70,0))+1)*AE72</f>
        <v>1.0075212553109458</v>
      </c>
      <c r="AG72" s="17">
        <f>(INDEX('Infometrics inputs'!$J$93:$AR$106,MATCH('Rating units'!$B72,'Infometrics inputs'!$B$93:$B$106,0),MATCH('Rating units'!AG$55,'Infometrics inputs'!$J$70:$AR$70,0))+1)*AF72</f>
        <v>1.0075212553109458</v>
      </c>
      <c r="AH72" s="17">
        <f>(INDEX('Infometrics inputs'!$J$93:$AR$106,MATCH('Rating units'!$B72,'Infometrics inputs'!$B$93:$B$106,0),MATCH('Rating units'!AH$55,'Infometrics inputs'!$J$70:$AR$70,0))+1)*AG72</f>
        <v>1.0075212553109458</v>
      </c>
      <c r="AI72" s="17">
        <f>(INDEX('Infometrics inputs'!$J$93:$AR$106,MATCH('Rating units'!$B72,'Infometrics inputs'!$B$93:$B$106,0),MATCH('Rating units'!AI$55,'Infometrics inputs'!$J$70:$AR$70,0))+1)*AH72</f>
        <v>1.0075212553109458</v>
      </c>
      <c r="AJ72" s="17">
        <f>(INDEX('Infometrics inputs'!$J$93:$AR$106,MATCH('Rating units'!$B72,'Infometrics inputs'!$B$93:$B$106,0),MATCH('Rating units'!AJ$55,'Infometrics inputs'!$J$70:$AR$70,0))+1)*AI72</f>
        <v>1.0075212553109458</v>
      </c>
      <c r="AK72" s="17">
        <f>(INDEX('Infometrics inputs'!$J$93:$AR$106,MATCH('Rating units'!$B72,'Infometrics inputs'!$B$93:$B$106,0),MATCH('Rating units'!AK$55,'Infometrics inputs'!$J$70:$AR$70,0))+1)*AJ72</f>
        <v>1.0075212553109458</v>
      </c>
      <c r="AL72" s="17">
        <f>(INDEX('Infometrics inputs'!$J$93:$AR$106,MATCH('Rating units'!$B72,'Infometrics inputs'!$B$93:$B$106,0),MATCH('Rating units'!AL$55,'Infometrics inputs'!$J$70:$AR$70,0))+1)*AK72</f>
        <v>1.0075212553109458</v>
      </c>
    </row>
    <row r="73" spans="1:38">
      <c r="B73" t="s">
        <v>16</v>
      </c>
      <c r="C73" t="s">
        <v>66</v>
      </c>
      <c r="D73" s="4"/>
      <c r="E73" s="17"/>
      <c r="F73" s="17">
        <f t="shared" si="4"/>
        <v>58</v>
      </c>
      <c r="G73" s="17">
        <f>(INDEX('Infometrics inputs'!$J$93:$AR$106,MATCH('Rating units'!$B73,'Infometrics inputs'!$B$93:$B$106,0),MATCH('Rating units'!G$55,'Infometrics inputs'!$J$70:$AR$70,0))+1)*F73</f>
        <v>58.125798049611717</v>
      </c>
      <c r="H73" s="17">
        <f>(INDEX('Infometrics inputs'!$J$93:$AR$106,MATCH('Rating units'!$B73,'Infometrics inputs'!$B$93:$B$106,0),MATCH('Rating units'!H$55,'Infometrics inputs'!$J$70:$AR$70,0))+1)*G73</f>
        <v>57.855923039545466</v>
      </c>
      <c r="I73" s="17">
        <f>(INDEX('Infometrics inputs'!$J$93:$AR$106,MATCH('Rating units'!$B73,'Infometrics inputs'!$B$93:$B$106,0),MATCH('Rating units'!I$55,'Infometrics inputs'!$J$70:$AR$70,0))+1)*H73</f>
        <v>58.257267148762729</v>
      </c>
      <c r="J73" s="17">
        <f>(INDEX('Infometrics inputs'!$J$93:$AR$106,MATCH('Rating units'!$B73,'Infometrics inputs'!$B$93:$B$106,0),MATCH('Rating units'!J$55,'Infometrics inputs'!$J$70:$AR$70,0))+1)*I73</f>
        <v>58.712605135671524</v>
      </c>
      <c r="K73" s="17">
        <f>(INDEX('Infometrics inputs'!$J$93:$AR$106,MATCH('Rating units'!$B73,'Infometrics inputs'!$B$93:$B$106,0),MATCH('Rating units'!K$55,'Infometrics inputs'!$J$70:$AR$70,0))+1)*J73</f>
        <v>59.425989757916</v>
      </c>
      <c r="L73" s="17">
        <f>(INDEX('Infometrics inputs'!$J$93:$AR$106,MATCH('Rating units'!$B73,'Infometrics inputs'!$B$93:$B$106,0),MATCH('Rating units'!L$55,'Infometrics inputs'!$J$70:$AR$70,0))+1)*K73</f>
        <v>60.276677110220568</v>
      </c>
      <c r="M73" s="17">
        <f>(INDEX('Infometrics inputs'!$J$93:$AR$106,MATCH('Rating units'!$B73,'Infometrics inputs'!$B$93:$B$106,0),MATCH('Rating units'!M$55,'Infometrics inputs'!$J$70:$AR$70,0))+1)*L73</f>
        <v>61.332087254850222</v>
      </c>
      <c r="N73" s="17">
        <f>(INDEX('Infometrics inputs'!$J$93:$AR$106,MATCH('Rating units'!$B73,'Infometrics inputs'!$B$93:$B$106,0),MATCH('Rating units'!N$55,'Infometrics inputs'!$J$70:$AR$70,0))+1)*M73</f>
        <v>62.512557073317517</v>
      </c>
      <c r="O73" s="17">
        <f>(INDEX('Infometrics inputs'!$J$93:$AR$106,MATCH('Rating units'!$B73,'Infometrics inputs'!$B$93:$B$106,0),MATCH('Rating units'!O$55,'Infometrics inputs'!$J$70:$AR$70,0))+1)*N73</f>
        <v>63.019775470844444</v>
      </c>
      <c r="P73" s="17">
        <f>(INDEX('Infometrics inputs'!$J$93:$AR$106,MATCH('Rating units'!$B73,'Infometrics inputs'!$B$93:$B$106,0),MATCH('Rating units'!P$55,'Infometrics inputs'!$J$70:$AR$70,0))+1)*O73</f>
        <v>63.437921369293456</v>
      </c>
      <c r="Q73" s="17">
        <f>(INDEX('Infometrics inputs'!$J$93:$AR$106,MATCH('Rating units'!$B73,'Infometrics inputs'!$B$93:$B$106,0),MATCH('Rating units'!Q$55,'Infometrics inputs'!$J$70:$AR$70,0))+1)*P73</f>
        <v>63.771593772461912</v>
      </c>
      <c r="R73" s="17">
        <f>(INDEX('Infometrics inputs'!$J$93:$AR$106,MATCH('Rating units'!$B73,'Infometrics inputs'!$B$93:$B$106,0),MATCH('Rating units'!R$55,'Infometrics inputs'!$J$70:$AR$70,0))+1)*Q73</f>
        <v>63.976130622196351</v>
      </c>
      <c r="S73" s="17">
        <f>(INDEX('Infometrics inputs'!$J$93:$AR$106,MATCH('Rating units'!$B73,'Infometrics inputs'!$B$93:$B$106,0),MATCH('Rating units'!S$55,'Infometrics inputs'!$J$70:$AR$70,0))+1)*R73</f>
        <v>64.13146285241919</v>
      </c>
      <c r="T73" s="17">
        <f>(INDEX('Infometrics inputs'!$J$93:$AR$106,MATCH('Rating units'!$B73,'Infometrics inputs'!$B$93:$B$106,0),MATCH('Rating units'!T$55,'Infometrics inputs'!$J$70:$AR$70,0))+1)*S73</f>
        <v>64.24395811977314</v>
      </c>
      <c r="U73" s="17">
        <f>(INDEX('Infometrics inputs'!$J$93:$AR$106,MATCH('Rating units'!$B73,'Infometrics inputs'!$B$93:$B$106,0),MATCH('Rating units'!U$55,'Infometrics inputs'!$J$70:$AR$70,0))+1)*T73</f>
        <v>64.350672997895444</v>
      </c>
      <c r="V73" s="17">
        <f>(INDEX('Infometrics inputs'!$J$93:$AR$106,MATCH('Rating units'!$B73,'Infometrics inputs'!$B$93:$B$106,0),MATCH('Rating units'!V$55,'Infometrics inputs'!$J$70:$AR$70,0))+1)*U73</f>
        <v>64.455214054426378</v>
      </c>
      <c r="W73" s="17">
        <f>(INDEX('Infometrics inputs'!$J$93:$AR$106,MATCH('Rating units'!$B73,'Infometrics inputs'!$B$93:$B$106,0),MATCH('Rating units'!W$55,'Infometrics inputs'!$J$70:$AR$70,0))+1)*V73</f>
        <v>64.519497064342914</v>
      </c>
      <c r="X73" s="17">
        <f>(INDEX('Infometrics inputs'!$J$93:$AR$106,MATCH('Rating units'!$B73,'Infometrics inputs'!$B$93:$B$106,0),MATCH('Rating units'!X$55,'Infometrics inputs'!$J$70:$AR$70,0))+1)*W73</f>
        <v>64.461971075355109</v>
      </c>
      <c r="Y73" s="17">
        <f>(INDEX('Infometrics inputs'!$J$93:$AR$106,MATCH('Rating units'!$B73,'Infometrics inputs'!$B$93:$B$106,0),MATCH('Rating units'!Y$55,'Infometrics inputs'!$J$70:$AR$70,0))+1)*X73</f>
        <v>64.438230191010931</v>
      </c>
      <c r="Z73" s="17">
        <f>(INDEX('Infometrics inputs'!$J$93:$AR$106,MATCH('Rating units'!$B73,'Infometrics inputs'!$B$93:$B$106,0),MATCH('Rating units'!Z$55,'Infometrics inputs'!$J$70:$AR$70,0))+1)*Y73</f>
        <v>64.438230191010931</v>
      </c>
      <c r="AA73" s="17">
        <f>(INDEX('Infometrics inputs'!$J$93:$AR$106,MATCH('Rating units'!$B73,'Infometrics inputs'!$B$93:$B$106,0),MATCH('Rating units'!AA$55,'Infometrics inputs'!$J$70:$AR$70,0))+1)*Z73</f>
        <v>64.438230191010931</v>
      </c>
      <c r="AB73" s="17">
        <f>(INDEX('Infometrics inputs'!$J$93:$AR$106,MATCH('Rating units'!$B73,'Infometrics inputs'!$B$93:$B$106,0),MATCH('Rating units'!AB$55,'Infometrics inputs'!$J$70:$AR$70,0))+1)*AA73</f>
        <v>64.428490341023576</v>
      </c>
      <c r="AC73" s="17">
        <f>(INDEX('Infometrics inputs'!$J$93:$AR$106,MATCH('Rating units'!$B73,'Infometrics inputs'!$B$93:$B$106,0),MATCH('Rating units'!AC$55,'Infometrics inputs'!$J$70:$AR$70,0))+1)*AB73</f>
        <v>64.423107792346357</v>
      </c>
      <c r="AD73" s="17">
        <f>(INDEX('Infometrics inputs'!$J$93:$AR$106,MATCH('Rating units'!$B73,'Infometrics inputs'!$B$93:$B$106,0),MATCH('Rating units'!AD$55,'Infometrics inputs'!$J$70:$AR$70,0))+1)*AC73</f>
        <v>64.423107792346357</v>
      </c>
      <c r="AE73" s="17">
        <f>(INDEX('Infometrics inputs'!$J$93:$AR$106,MATCH('Rating units'!$B73,'Infometrics inputs'!$B$93:$B$106,0),MATCH('Rating units'!AE$55,'Infometrics inputs'!$J$70:$AR$70,0))+1)*AD73</f>
        <v>64.423107792346357</v>
      </c>
      <c r="AF73" s="17">
        <f>(INDEX('Infometrics inputs'!$J$93:$AR$106,MATCH('Rating units'!$B73,'Infometrics inputs'!$B$93:$B$106,0),MATCH('Rating units'!AF$55,'Infometrics inputs'!$J$70:$AR$70,0))+1)*AE73</f>
        <v>64.423107792346357</v>
      </c>
      <c r="AG73" s="17">
        <f>(INDEX('Infometrics inputs'!$J$93:$AR$106,MATCH('Rating units'!$B73,'Infometrics inputs'!$B$93:$B$106,0),MATCH('Rating units'!AG$55,'Infometrics inputs'!$J$70:$AR$70,0))+1)*AF73</f>
        <v>64.525376217213562</v>
      </c>
      <c r="AH73" s="17">
        <f>(INDEX('Infometrics inputs'!$J$93:$AR$106,MATCH('Rating units'!$B73,'Infometrics inputs'!$B$93:$B$106,0),MATCH('Rating units'!AH$55,'Infometrics inputs'!$J$70:$AR$70,0))+1)*AG73</f>
        <v>64.582902206201368</v>
      </c>
      <c r="AI73" s="17">
        <f>(INDEX('Infometrics inputs'!$J$93:$AR$106,MATCH('Rating units'!$B73,'Infometrics inputs'!$B$93:$B$106,0),MATCH('Rating units'!AI$55,'Infometrics inputs'!$J$70:$AR$70,0))+1)*AH73</f>
        <v>64.582902206201368</v>
      </c>
      <c r="AJ73" s="17">
        <f>(INDEX('Infometrics inputs'!$J$93:$AR$106,MATCH('Rating units'!$B73,'Infometrics inputs'!$B$93:$B$106,0),MATCH('Rating units'!AJ$55,'Infometrics inputs'!$J$70:$AR$70,0))+1)*AI73</f>
        <v>64.582902206201368</v>
      </c>
      <c r="AK73" s="17">
        <f>(INDEX('Infometrics inputs'!$J$93:$AR$106,MATCH('Rating units'!$B73,'Infometrics inputs'!$B$93:$B$106,0),MATCH('Rating units'!AK$55,'Infometrics inputs'!$J$70:$AR$70,0))+1)*AJ73</f>
        <v>64.582902206201368</v>
      </c>
      <c r="AL73" s="17">
        <f>(INDEX('Infometrics inputs'!$J$93:$AR$106,MATCH('Rating units'!$B73,'Infometrics inputs'!$B$93:$B$106,0),MATCH('Rating units'!AL$55,'Infometrics inputs'!$J$70:$AR$70,0))+1)*AK73</f>
        <v>64.582902206201368</v>
      </c>
    </row>
    <row r="74" spans="1:38">
      <c r="B74" t="s">
        <v>14</v>
      </c>
      <c r="C74" t="s">
        <v>67</v>
      </c>
      <c r="D74" s="4"/>
      <c r="E74" s="17"/>
      <c r="F74" s="17">
        <f t="shared" si="4"/>
        <v>5160</v>
      </c>
      <c r="G74" s="17">
        <f>(INDEX('Infometrics inputs'!$J$93:$AR$106,MATCH('Rating units'!$B74,'Infometrics inputs'!$B$93:$B$106,0),MATCH('Rating units'!G$55,'Infometrics inputs'!$J$70:$AR$70,0))+1)*F74</f>
        <v>5166.3319946452475</v>
      </c>
      <c r="H74" s="17">
        <f>(INDEX('Infometrics inputs'!$J$93:$AR$106,MATCH('Rating units'!$B74,'Infometrics inputs'!$B$93:$B$106,0),MATCH('Rating units'!H$55,'Infometrics inputs'!$J$70:$AR$70,0))+1)*G74</f>
        <v>5155.3949129852745</v>
      </c>
      <c r="I74" s="17">
        <f>(INDEX('Infometrics inputs'!$J$93:$AR$106,MATCH('Rating units'!$B74,'Infometrics inputs'!$B$93:$B$106,0),MATCH('Rating units'!I$55,'Infometrics inputs'!$J$70:$AR$70,0))+1)*H74</f>
        <v>5170.937081659974</v>
      </c>
      <c r="J74" s="17">
        <f>(INDEX('Infometrics inputs'!$J$93:$AR$106,MATCH('Rating units'!$B74,'Infometrics inputs'!$B$93:$B$106,0),MATCH('Rating units'!J$55,'Infometrics inputs'!$J$70:$AR$70,0))+1)*I74</f>
        <v>5190.5087014725577</v>
      </c>
      <c r="K74" s="17">
        <f>(INDEX('Infometrics inputs'!$J$93:$AR$106,MATCH('Rating units'!$B74,'Infometrics inputs'!$B$93:$B$106,0),MATCH('Rating units'!K$55,'Infometrics inputs'!$J$70:$AR$70,0))+1)*J74</f>
        <v>5220.4417670682733</v>
      </c>
      <c r="L74" s="17">
        <f>(INDEX('Infometrics inputs'!$J$93:$AR$106,MATCH('Rating units'!$B74,'Infometrics inputs'!$B$93:$B$106,0),MATCH('Rating units'!L$55,'Infometrics inputs'!$J$70:$AR$70,0))+1)*K74</f>
        <v>5255.5555555555557</v>
      </c>
      <c r="M74" s="17">
        <f>(INDEX('Infometrics inputs'!$J$93:$AR$106,MATCH('Rating units'!$B74,'Infometrics inputs'!$B$93:$B$106,0),MATCH('Rating units'!M$55,'Infometrics inputs'!$J$70:$AR$70,0))+1)*L74</f>
        <v>5305.0602409638568</v>
      </c>
      <c r="N74" s="17">
        <f>(INDEX('Infometrics inputs'!$J$93:$AR$106,MATCH('Rating units'!$B74,'Infometrics inputs'!$B$93:$B$106,0),MATCH('Rating units'!N$55,'Infometrics inputs'!$J$70:$AR$70,0))+1)*M74</f>
        <v>5363.199464524766</v>
      </c>
      <c r="O74" s="17">
        <f>(INDEX('Infometrics inputs'!$J$93:$AR$106,MATCH('Rating units'!$B74,'Infometrics inputs'!$B$93:$B$106,0),MATCH('Rating units'!O$55,'Infometrics inputs'!$J$70:$AR$70,0))+1)*N74</f>
        <v>5386.800535475234</v>
      </c>
      <c r="P74" s="17">
        <f>(INDEX('Infometrics inputs'!$J$93:$AR$106,MATCH('Rating units'!$B74,'Infometrics inputs'!$B$93:$B$106,0),MATCH('Rating units'!P$55,'Infometrics inputs'!$J$70:$AR$70,0))+1)*O74</f>
        <v>5409.2503346720223</v>
      </c>
      <c r="Q74" s="17">
        <f>(INDEX('Infometrics inputs'!$J$93:$AR$106,MATCH('Rating units'!$B74,'Infometrics inputs'!$B$93:$B$106,0),MATCH('Rating units'!Q$55,'Infometrics inputs'!$J$70:$AR$70,0))+1)*P74</f>
        <v>5429.3975903614455</v>
      </c>
      <c r="R74" s="17">
        <f>(INDEX('Infometrics inputs'!$J$93:$AR$106,MATCH('Rating units'!$B74,'Infometrics inputs'!$B$93:$B$106,0),MATCH('Rating units'!R$55,'Infometrics inputs'!$J$70:$AR$70,0))+1)*Q74</f>
        <v>5444.9397590361441</v>
      </c>
      <c r="S74" s="17">
        <f>(INDEX('Infometrics inputs'!$J$93:$AR$106,MATCH('Rating units'!$B74,'Infometrics inputs'!$B$93:$B$106,0),MATCH('Rating units'!S$55,'Infometrics inputs'!$J$70:$AR$70,0))+1)*R74</f>
        <v>5458.1793842034795</v>
      </c>
      <c r="T74" s="17">
        <f>(INDEX('Infometrics inputs'!$J$93:$AR$106,MATCH('Rating units'!$B74,'Infometrics inputs'!$B$93:$B$106,0),MATCH('Rating units'!T$55,'Infometrics inputs'!$J$70:$AR$70,0))+1)*S74</f>
        <v>5470.8433734939754</v>
      </c>
      <c r="U74" s="17">
        <f>(INDEX('Infometrics inputs'!$J$93:$AR$106,MATCH('Rating units'!$B74,'Infometrics inputs'!$B$93:$B$106,0),MATCH('Rating units'!U$55,'Infometrics inputs'!$J$70:$AR$70,0))+1)*T74</f>
        <v>5484.6586345381511</v>
      </c>
      <c r="V74" s="17">
        <f>(INDEX('Infometrics inputs'!$J$93:$AR$106,MATCH('Rating units'!$B74,'Infometrics inputs'!$B$93:$B$106,0),MATCH('Rating units'!V$55,'Infometrics inputs'!$J$70:$AR$70,0))+1)*U74</f>
        <v>5497.8982597054874</v>
      </c>
      <c r="W74" s="17">
        <f>(INDEX('Infometrics inputs'!$J$93:$AR$106,MATCH('Rating units'!$B74,'Infometrics inputs'!$B$93:$B$106,0),MATCH('Rating units'!W$55,'Infometrics inputs'!$J$70:$AR$70,0))+1)*V74</f>
        <v>5504.2302543507349</v>
      </c>
      <c r="X74" s="17">
        <f>(INDEX('Infometrics inputs'!$J$93:$AR$106,MATCH('Rating units'!$B74,'Infometrics inputs'!$B$93:$B$106,0),MATCH('Rating units'!X$55,'Infometrics inputs'!$J$70:$AR$70,0))+1)*W74</f>
        <v>5497.3226238286461</v>
      </c>
      <c r="Y74" s="17">
        <f>(INDEX('Infometrics inputs'!$J$93:$AR$106,MATCH('Rating units'!$B74,'Infometrics inputs'!$B$93:$B$106,0),MATCH('Rating units'!Y$55,'Infometrics inputs'!$J$70:$AR$70,0))+1)*X74</f>
        <v>5489.8393574297179</v>
      </c>
      <c r="Z74" s="17">
        <f>(INDEX('Infometrics inputs'!$J$93:$AR$106,MATCH('Rating units'!$B74,'Infometrics inputs'!$B$93:$B$106,0),MATCH('Rating units'!Z$55,'Infometrics inputs'!$J$70:$AR$70,0))+1)*Y74</f>
        <v>5484.0829986613098</v>
      </c>
      <c r="AA74" s="17">
        <f>(INDEX('Infometrics inputs'!$J$93:$AR$106,MATCH('Rating units'!$B74,'Infometrics inputs'!$B$93:$B$106,0),MATCH('Rating units'!AA$55,'Infometrics inputs'!$J$70:$AR$70,0))+1)*Z74</f>
        <v>5480.629183400265</v>
      </c>
      <c r="AB74" s="17">
        <f>(INDEX('Infometrics inputs'!$J$93:$AR$106,MATCH('Rating units'!$B74,'Infometrics inputs'!$B$93:$B$106,0),MATCH('Rating units'!AB$55,'Infometrics inputs'!$J$70:$AR$70,0))+1)*AA74</f>
        <v>5479.4779116465834</v>
      </c>
      <c r="AC74" s="17">
        <f>(INDEX('Infometrics inputs'!$J$93:$AR$106,MATCH('Rating units'!$B74,'Infometrics inputs'!$B$93:$B$106,0),MATCH('Rating units'!AC$55,'Infometrics inputs'!$J$70:$AR$70,0))+1)*AB74</f>
        <v>5478.9022757697421</v>
      </c>
      <c r="AD74" s="17">
        <f>(INDEX('Infometrics inputs'!$J$93:$AR$106,MATCH('Rating units'!$B74,'Infometrics inputs'!$B$93:$B$106,0),MATCH('Rating units'!AD$55,'Infometrics inputs'!$J$70:$AR$70,0))+1)*AC74</f>
        <v>5481.2048192771044</v>
      </c>
      <c r="AE74" s="17">
        <f>(INDEX('Infometrics inputs'!$J$93:$AR$106,MATCH('Rating units'!$B74,'Infometrics inputs'!$B$93:$B$106,0),MATCH('Rating units'!AE$55,'Infometrics inputs'!$J$70:$AR$70,0))+1)*AD74</f>
        <v>5484.6586345381493</v>
      </c>
      <c r="AF74" s="17">
        <f>(INDEX('Infometrics inputs'!$J$93:$AR$106,MATCH('Rating units'!$B74,'Infometrics inputs'!$B$93:$B$106,0),MATCH('Rating units'!AF$55,'Infometrics inputs'!$J$70:$AR$70,0))+1)*AE74</f>
        <v>5489.8393574297152</v>
      </c>
      <c r="AG74" s="17">
        <f>(INDEX('Infometrics inputs'!$J$93:$AR$106,MATCH('Rating units'!$B74,'Infometrics inputs'!$B$93:$B$106,0),MATCH('Rating units'!AG$55,'Infometrics inputs'!$J$70:$AR$70,0))+1)*AF74</f>
        <v>5494.4444444444407</v>
      </c>
      <c r="AH74" s="17">
        <f>(INDEX('Infometrics inputs'!$J$93:$AR$106,MATCH('Rating units'!$B74,'Infometrics inputs'!$B$93:$B$106,0),MATCH('Rating units'!AH$55,'Infometrics inputs'!$J$70:$AR$70,0))+1)*AG74</f>
        <v>5499.6251673360066</v>
      </c>
      <c r="AI74" s="17">
        <f>(INDEX('Infometrics inputs'!$J$93:$AR$106,MATCH('Rating units'!$B74,'Infometrics inputs'!$B$93:$B$106,0),MATCH('Rating units'!AI$55,'Infometrics inputs'!$J$70:$AR$70,0))+1)*AH74</f>
        <v>5504.2456769341416</v>
      </c>
      <c r="AJ74" s="17">
        <f>(INDEX('Infometrics inputs'!$J$93:$AR$106,MATCH('Rating units'!$B74,'Infometrics inputs'!$B$93:$B$106,0),MATCH('Rating units'!AJ$55,'Infometrics inputs'!$J$70:$AR$70,0))+1)*AI74</f>
        <v>5508.8700550908097</v>
      </c>
      <c r="AK74" s="17">
        <f>(INDEX('Infometrics inputs'!$J$93:$AR$106,MATCH('Rating units'!$B74,'Infometrics inputs'!$B$93:$B$106,0),MATCH('Rating units'!AK$55,'Infometrics inputs'!$J$70:$AR$70,0))+1)*AJ74</f>
        <v>5513.4983050449937</v>
      </c>
      <c r="AL74" s="17">
        <f>(INDEX('Infometrics inputs'!$J$93:$AR$106,MATCH('Rating units'!$B74,'Infometrics inputs'!$B$93:$B$106,0),MATCH('Rating units'!AL$55,'Infometrics inputs'!$J$70:$AR$70,0))+1)*AK74</f>
        <v>5518.1304300383854</v>
      </c>
    </row>
    <row r="75" spans="1:38">
      <c r="B75" t="s">
        <v>14</v>
      </c>
      <c r="C75" t="s">
        <v>69</v>
      </c>
      <c r="D75" s="4"/>
      <c r="E75" s="17"/>
      <c r="F75" s="17">
        <f t="shared" si="4"/>
        <v>405.68871441162446</v>
      </c>
      <c r="G75" s="17">
        <f>(INDEX('Infometrics inputs'!$J$93:$AR$106,MATCH('Rating units'!$B75,'Infometrics inputs'!$B$93:$B$106,0),MATCH('Rating units'!G$55,'Infometrics inputs'!$J$70:$AR$70,0))+1)*F75</f>
        <v>406.18654750606083</v>
      </c>
      <c r="H75" s="17">
        <f>(INDEX('Infometrics inputs'!$J$93:$AR$106,MATCH('Rating units'!$B75,'Infometrics inputs'!$B$93:$B$106,0),MATCH('Rating units'!H$55,'Infometrics inputs'!$J$70:$AR$70,0))+1)*G75</f>
        <v>405.32665397930708</v>
      </c>
      <c r="I75" s="17">
        <f>(INDEX('Infometrics inputs'!$J$93:$AR$106,MATCH('Rating units'!$B75,'Infometrics inputs'!$B$93:$B$106,0),MATCH('Rating units'!I$55,'Infometrics inputs'!$J$70:$AR$70,0))+1)*H75</f>
        <v>406.54860793837832</v>
      </c>
      <c r="J75" s="17">
        <f>(INDEX('Infometrics inputs'!$J$93:$AR$106,MATCH('Rating units'!$B75,'Infometrics inputs'!$B$93:$B$106,0),MATCH('Rating units'!J$55,'Infometrics inputs'!$J$70:$AR$70,0))+1)*I75</f>
        <v>408.08736477572722</v>
      </c>
      <c r="K75" s="17">
        <f>(INDEX('Infometrics inputs'!$J$93:$AR$106,MATCH('Rating units'!$B75,'Infometrics inputs'!$B$93:$B$106,0),MATCH('Rating units'!K$55,'Infometrics inputs'!$J$70:$AR$70,0))+1)*J75</f>
        <v>410.4407575857901</v>
      </c>
      <c r="L75" s="17">
        <f>(INDEX('Infometrics inputs'!$J$93:$AR$106,MATCH('Rating units'!$B75,'Infometrics inputs'!$B$93:$B$106,0),MATCH('Rating units'!L$55,'Infometrics inputs'!$J$70:$AR$70,0))+1)*K75</f>
        <v>413.20146838221012</v>
      </c>
      <c r="M75" s="17">
        <f>(INDEX('Infometrics inputs'!$J$93:$AR$106,MATCH('Rating units'!$B75,'Infometrics inputs'!$B$93:$B$106,0),MATCH('Rating units'!M$55,'Infometrics inputs'!$J$70:$AR$70,0))+1)*L75</f>
        <v>417.09361802962206</v>
      </c>
      <c r="N75" s="17">
        <f>(INDEX('Infometrics inputs'!$J$93:$AR$106,MATCH('Rating units'!$B75,'Infometrics inputs'!$B$93:$B$106,0),MATCH('Rating units'!N$55,'Infometrics inputs'!$J$70:$AR$70,0))+1)*M75</f>
        <v>421.66463098762887</v>
      </c>
      <c r="O75" s="17">
        <f>(INDEX('Infometrics inputs'!$J$93:$AR$106,MATCH('Rating units'!$B75,'Infometrics inputs'!$B$93:$B$106,0),MATCH('Rating units'!O$55,'Infometrics inputs'!$J$70:$AR$70,0))+1)*N75</f>
        <v>423.52019070325542</v>
      </c>
      <c r="P75" s="17">
        <f>(INDEX('Infometrics inputs'!$J$93:$AR$106,MATCH('Rating units'!$B75,'Infometrics inputs'!$B$93:$B$106,0),MATCH('Rating units'!P$55,'Infometrics inputs'!$J$70:$AR$70,0))+1)*O75</f>
        <v>425.2852353108027</v>
      </c>
      <c r="Q75" s="17">
        <f>(INDEX('Infometrics inputs'!$J$93:$AR$106,MATCH('Rating units'!$B75,'Infometrics inputs'!$B$93:$B$106,0),MATCH('Rating units'!Q$55,'Infometrics inputs'!$J$70:$AR$70,0))+1)*P75</f>
        <v>426.86924970219121</v>
      </c>
      <c r="R75" s="17">
        <f>(INDEX('Infometrics inputs'!$J$93:$AR$106,MATCH('Rating units'!$B75,'Infometrics inputs'!$B$93:$B$106,0),MATCH('Rating units'!R$55,'Infometrics inputs'!$J$70:$AR$70,0))+1)*Q75</f>
        <v>428.0912036612624</v>
      </c>
      <c r="S75" s="17">
        <f>(INDEX('Infometrics inputs'!$J$93:$AR$106,MATCH('Rating units'!$B75,'Infometrics inputs'!$B$93:$B$106,0),MATCH('Rating units'!S$55,'Infometrics inputs'!$J$70:$AR$70,0))+1)*R75</f>
        <v>429.13212740417481</v>
      </c>
      <c r="T75" s="17">
        <f>(INDEX('Infometrics inputs'!$J$93:$AR$106,MATCH('Rating units'!$B75,'Infometrics inputs'!$B$93:$B$106,0),MATCH('Rating units'!T$55,'Infometrics inputs'!$J$70:$AR$70,0))+1)*S75</f>
        <v>430.12779359304767</v>
      </c>
      <c r="U75" s="17">
        <f>(INDEX('Infometrics inputs'!$J$93:$AR$106,MATCH('Rating units'!$B75,'Infometrics inputs'!$B$93:$B$106,0),MATCH('Rating units'!U$55,'Infometrics inputs'!$J$70:$AR$70,0))+1)*T75</f>
        <v>431.21397488999975</v>
      </c>
      <c r="V75" s="17">
        <f>(INDEX('Infometrics inputs'!$J$93:$AR$106,MATCH('Rating units'!$B75,'Infometrics inputs'!$B$93:$B$106,0),MATCH('Rating units'!V$55,'Infometrics inputs'!$J$70:$AR$70,0))+1)*U75</f>
        <v>432.25489863291227</v>
      </c>
      <c r="W75" s="17">
        <f>(INDEX('Infometrics inputs'!$J$93:$AR$106,MATCH('Rating units'!$B75,'Infometrics inputs'!$B$93:$B$106,0),MATCH('Rating units'!W$55,'Infometrics inputs'!$J$70:$AR$70,0))+1)*V75</f>
        <v>432.75273172734865</v>
      </c>
      <c r="X75" s="17">
        <f>(INDEX('Infometrics inputs'!$J$93:$AR$106,MATCH('Rating units'!$B75,'Infometrics inputs'!$B$93:$B$106,0),MATCH('Rating units'!X$55,'Infometrics inputs'!$J$70:$AR$70,0))+1)*W75</f>
        <v>432.20964107887255</v>
      </c>
      <c r="Y75" s="17">
        <f>(INDEX('Infometrics inputs'!$J$93:$AR$106,MATCH('Rating units'!$B75,'Infometrics inputs'!$B$93:$B$106,0),MATCH('Rating units'!Y$55,'Infometrics inputs'!$J$70:$AR$70,0))+1)*X75</f>
        <v>431.62129287635685</v>
      </c>
      <c r="Z75" s="17">
        <f>(INDEX('Infometrics inputs'!$J$93:$AR$106,MATCH('Rating units'!$B75,'Infometrics inputs'!$B$93:$B$106,0),MATCH('Rating units'!Z$55,'Infometrics inputs'!$J$70:$AR$70,0))+1)*Y75</f>
        <v>431.16871733596003</v>
      </c>
      <c r="AA75" s="17">
        <f>(INDEX('Infometrics inputs'!$J$93:$AR$106,MATCH('Rating units'!$B75,'Infometrics inputs'!$B$93:$B$106,0),MATCH('Rating units'!AA$55,'Infometrics inputs'!$J$70:$AR$70,0))+1)*Z75</f>
        <v>430.89717201172198</v>
      </c>
      <c r="AB75" s="17">
        <f>(INDEX('Infometrics inputs'!$J$93:$AR$106,MATCH('Rating units'!$B75,'Infometrics inputs'!$B$93:$B$106,0),MATCH('Rating units'!AB$55,'Infometrics inputs'!$J$70:$AR$70,0))+1)*AA75</f>
        <v>430.80665690364265</v>
      </c>
      <c r="AC75" s="17">
        <f>(INDEX('Infometrics inputs'!$J$93:$AR$106,MATCH('Rating units'!$B75,'Infometrics inputs'!$B$93:$B$106,0),MATCH('Rating units'!AC$55,'Infometrics inputs'!$J$70:$AR$70,0))+1)*AB75</f>
        <v>430.76139934960293</v>
      </c>
      <c r="AD75" s="17">
        <f>(INDEX('Infometrics inputs'!$J$93:$AR$106,MATCH('Rating units'!$B75,'Infometrics inputs'!$B$93:$B$106,0),MATCH('Rating units'!AD$55,'Infometrics inputs'!$J$70:$AR$70,0))+1)*AC75</f>
        <v>430.94242956576159</v>
      </c>
      <c r="AE75" s="17">
        <f>(INDEX('Infometrics inputs'!$J$93:$AR$106,MATCH('Rating units'!$B75,'Infometrics inputs'!$B$93:$B$106,0),MATCH('Rating units'!AE$55,'Infometrics inputs'!$J$70:$AR$70,0))+1)*AD75</f>
        <v>431.21397488999963</v>
      </c>
      <c r="AF75" s="17">
        <f>(INDEX('Infometrics inputs'!$J$93:$AR$106,MATCH('Rating units'!$B75,'Infometrics inputs'!$B$93:$B$106,0),MATCH('Rating units'!AF$55,'Infometrics inputs'!$J$70:$AR$70,0))+1)*AE75</f>
        <v>431.62129287635668</v>
      </c>
      <c r="AG75" s="17">
        <f>(INDEX('Infometrics inputs'!$J$93:$AR$106,MATCH('Rating units'!$B75,'Infometrics inputs'!$B$93:$B$106,0),MATCH('Rating units'!AG$55,'Infometrics inputs'!$J$70:$AR$70,0))+1)*AF75</f>
        <v>431.98335330867405</v>
      </c>
      <c r="AH75" s="17">
        <f>(INDEX('Infometrics inputs'!$J$93:$AR$106,MATCH('Rating units'!$B75,'Infometrics inputs'!$B$93:$B$106,0),MATCH('Rating units'!AH$55,'Infometrics inputs'!$J$70:$AR$70,0))+1)*AG75</f>
        <v>432.39067129503104</v>
      </c>
      <c r="AI75" s="17">
        <f>(INDEX('Infometrics inputs'!$J$93:$AR$106,MATCH('Rating units'!$B75,'Infometrics inputs'!$B$93:$B$106,0),MATCH('Rating units'!AI$55,'Infometrics inputs'!$J$70:$AR$70,0))+1)*AH75</f>
        <v>432.75394427929342</v>
      </c>
      <c r="AJ75" s="17">
        <f>(INDEX('Infometrics inputs'!$J$93:$AR$106,MATCH('Rating units'!$B75,'Infometrics inputs'!$B$93:$B$106,0),MATCH('Rating units'!AJ$55,'Infometrics inputs'!$J$70:$AR$70,0))+1)*AI75</f>
        <v>433.11752141676089</v>
      </c>
      <c r="AK75" s="17">
        <f>(INDEX('Infometrics inputs'!$J$93:$AR$106,MATCH('Rating units'!$B75,'Infometrics inputs'!$B$93:$B$106,0),MATCH('Rating units'!AK$55,'Infometrics inputs'!$J$70:$AR$70,0))+1)*AJ75</f>
        <v>433.48140296208811</v>
      </c>
      <c r="AL75" s="17">
        <f>(INDEX('Infometrics inputs'!$J$93:$AR$106,MATCH('Rating units'!$B75,'Infometrics inputs'!$B$93:$B$106,0),MATCH('Rating units'!AL$55,'Infometrics inputs'!$J$70:$AR$70,0))+1)*AK75</f>
        <v>433.84558917014294</v>
      </c>
    </row>
    <row r="76" spans="1:38">
      <c r="B76" t="s">
        <v>14</v>
      </c>
      <c r="C76" t="s">
        <v>17</v>
      </c>
      <c r="D76" s="4"/>
      <c r="E76" s="17"/>
      <c r="F76" s="17">
        <f t="shared" si="4"/>
        <v>1839.8845977312967</v>
      </c>
      <c r="G76" s="17">
        <f>(INDEX('Infometrics inputs'!$J$93:$AR$106,MATCH('Rating units'!$B76,'Infometrics inputs'!$B$93:$B$106,0),MATCH('Rating units'!G$55,'Infometrics inputs'!$J$70:$AR$70,0))+1)*F76</f>
        <v>1842.1423766887981</v>
      </c>
      <c r="H76" s="17">
        <f>(INDEX('Infometrics inputs'!$J$93:$AR$106,MATCH('Rating units'!$B76,'Infometrics inputs'!$B$93:$B$106,0),MATCH('Rating units'!H$55,'Infometrics inputs'!$J$70:$AR$70,0))+1)*G76</f>
        <v>1838.2425766712954</v>
      </c>
      <c r="I76" s="17">
        <f>(INDEX('Infometrics inputs'!$J$93:$AR$106,MATCH('Rating units'!$B76,'Infometrics inputs'!$B$93:$B$106,0),MATCH('Rating units'!I$55,'Infometrics inputs'!$J$70:$AR$70,0))+1)*H76</f>
        <v>1843.7843977487996</v>
      </c>
      <c r="J76" s="17">
        <f>(INDEX('Infometrics inputs'!$J$93:$AR$106,MATCH('Rating units'!$B76,'Infometrics inputs'!$B$93:$B$106,0),MATCH('Rating units'!J$55,'Infometrics inputs'!$J$70:$AR$70,0))+1)*I76</f>
        <v>1850.7629872538046</v>
      </c>
      <c r="K76" s="17">
        <f>(INDEX('Infometrics inputs'!$J$93:$AR$106,MATCH('Rating units'!$B76,'Infometrics inputs'!$B$93:$B$106,0),MATCH('Rating units'!K$55,'Infometrics inputs'!$J$70:$AR$70,0))+1)*J76</f>
        <v>1861.4361241438116</v>
      </c>
      <c r="L76" s="17">
        <f>(INDEX('Infometrics inputs'!$J$93:$AR$106,MATCH('Rating units'!$B76,'Infometrics inputs'!$B$93:$B$106,0),MATCH('Rating units'!L$55,'Infometrics inputs'!$J$70:$AR$70,0))+1)*K76</f>
        <v>1873.9565347263206</v>
      </c>
      <c r="M76" s="17">
        <f>(INDEX('Infometrics inputs'!$J$93:$AR$106,MATCH('Rating units'!$B76,'Infometrics inputs'!$B$93:$B$106,0),MATCH('Rating units'!M$55,'Infometrics inputs'!$J$70:$AR$70,0))+1)*L76</f>
        <v>1891.6082611213335</v>
      </c>
      <c r="N76" s="17">
        <f>(INDEX('Infometrics inputs'!$J$93:$AR$106,MATCH('Rating units'!$B76,'Infometrics inputs'!$B$93:$B$106,0),MATCH('Rating units'!N$55,'Infometrics inputs'!$J$70:$AR$70,0))+1)*M76</f>
        <v>1912.3387770038476</v>
      </c>
      <c r="O76" s="17">
        <f>(INDEX('Infometrics inputs'!$J$93:$AR$106,MATCH('Rating units'!$B76,'Infometrics inputs'!$B$93:$B$106,0),MATCH('Rating units'!O$55,'Infometrics inputs'!$J$70:$AR$70,0))+1)*N76</f>
        <v>1920.7541349363532</v>
      </c>
      <c r="P76" s="17">
        <f>(INDEX('Infometrics inputs'!$J$93:$AR$106,MATCH('Rating units'!$B76,'Infometrics inputs'!$B$93:$B$106,0),MATCH('Rating units'!P$55,'Infometrics inputs'!$J$70:$AR$70,0))+1)*O76</f>
        <v>1928.7589876038592</v>
      </c>
      <c r="Q76" s="17">
        <f>(INDEX('Infometrics inputs'!$J$93:$AR$106,MATCH('Rating units'!$B76,'Infometrics inputs'!$B$93:$B$106,0),MATCH('Rating units'!Q$55,'Infometrics inputs'!$J$70:$AR$70,0))+1)*P76</f>
        <v>1935.942829741364</v>
      </c>
      <c r="R76" s="17">
        <f>(INDEX('Infometrics inputs'!$J$93:$AR$106,MATCH('Rating units'!$B76,'Infometrics inputs'!$B$93:$B$106,0),MATCH('Rating units'!R$55,'Infometrics inputs'!$J$70:$AR$70,0))+1)*Q76</f>
        <v>1941.484650818868</v>
      </c>
      <c r="S76" s="17">
        <f>(INDEX('Infometrics inputs'!$J$93:$AR$106,MATCH('Rating units'!$B76,'Infometrics inputs'!$B$93:$B$106,0),MATCH('Rating units'!S$55,'Infometrics inputs'!$J$70:$AR$70,0))+1)*R76</f>
        <v>1946.2054613663711</v>
      </c>
      <c r="T76" s="17">
        <f>(INDEX('Infometrics inputs'!$J$93:$AR$106,MATCH('Rating units'!$B76,'Infometrics inputs'!$B$93:$B$106,0),MATCH('Rating units'!T$55,'Infometrics inputs'!$J$70:$AR$70,0))+1)*S76</f>
        <v>1950.7210192813745</v>
      </c>
      <c r="U76" s="17">
        <f>(INDEX('Infometrics inputs'!$J$93:$AR$106,MATCH('Rating units'!$B76,'Infometrics inputs'!$B$93:$B$106,0),MATCH('Rating units'!U$55,'Infometrics inputs'!$J$70:$AR$70,0))+1)*T76</f>
        <v>1955.6470824613777</v>
      </c>
      <c r="V76" s="17">
        <f>(INDEX('Infometrics inputs'!$J$93:$AR$106,MATCH('Rating units'!$B76,'Infometrics inputs'!$B$93:$B$106,0),MATCH('Rating units'!V$55,'Infometrics inputs'!$J$70:$AR$70,0))+1)*U76</f>
        <v>1960.3678930088813</v>
      </c>
      <c r="W76" s="17">
        <f>(INDEX('Infometrics inputs'!$J$93:$AR$106,MATCH('Rating units'!$B76,'Infometrics inputs'!$B$93:$B$106,0),MATCH('Rating units'!W$55,'Infometrics inputs'!$J$70:$AR$70,0))+1)*V76</f>
        <v>1962.6256719663827</v>
      </c>
      <c r="X76" s="17">
        <f>(INDEX('Infometrics inputs'!$J$93:$AR$106,MATCH('Rating units'!$B76,'Infometrics inputs'!$B$93:$B$106,0),MATCH('Rating units'!X$55,'Infometrics inputs'!$J$70:$AR$70,0))+1)*W76</f>
        <v>1960.162640376381</v>
      </c>
      <c r="Y76" s="17">
        <f>(INDEX('Infometrics inputs'!$J$93:$AR$106,MATCH('Rating units'!$B76,'Infometrics inputs'!$B$93:$B$106,0),MATCH('Rating units'!Y$55,'Infometrics inputs'!$J$70:$AR$70,0))+1)*X76</f>
        <v>1957.4943561538794</v>
      </c>
      <c r="Z76" s="17">
        <f>(INDEX('Infometrics inputs'!$J$93:$AR$106,MATCH('Rating units'!$B76,'Infometrics inputs'!$B$93:$B$106,0),MATCH('Rating units'!Z$55,'Infometrics inputs'!$J$70:$AR$70,0))+1)*Y76</f>
        <v>1955.4418298288774</v>
      </c>
      <c r="AA76" s="17">
        <f>(INDEX('Infometrics inputs'!$J$93:$AR$106,MATCH('Rating units'!$B76,'Infometrics inputs'!$B$93:$B$106,0),MATCH('Rating units'!AA$55,'Infometrics inputs'!$J$70:$AR$70,0))+1)*Z76</f>
        <v>1954.2103140338766</v>
      </c>
      <c r="AB76" s="17">
        <f>(INDEX('Infometrics inputs'!$J$93:$AR$106,MATCH('Rating units'!$B76,'Infometrics inputs'!$B$93:$B$106,0),MATCH('Rating units'!AB$55,'Infometrics inputs'!$J$70:$AR$70,0))+1)*AA76</f>
        <v>1953.7998087688761</v>
      </c>
      <c r="AC76" s="17">
        <f>(INDEX('Infometrics inputs'!$J$93:$AR$106,MATCH('Rating units'!$B76,'Infometrics inputs'!$B$93:$B$106,0),MATCH('Rating units'!AC$55,'Infometrics inputs'!$J$70:$AR$70,0))+1)*AB76</f>
        <v>1953.5945561363758</v>
      </c>
      <c r="AD76" s="17">
        <f>(INDEX('Infometrics inputs'!$J$93:$AR$106,MATCH('Rating units'!$B76,'Infometrics inputs'!$B$93:$B$106,0),MATCH('Rating units'!AD$55,'Infometrics inputs'!$J$70:$AR$70,0))+1)*AC76</f>
        <v>1954.4155666663762</v>
      </c>
      <c r="AE76" s="17">
        <f>(INDEX('Infometrics inputs'!$J$93:$AR$106,MATCH('Rating units'!$B76,'Infometrics inputs'!$B$93:$B$106,0),MATCH('Rating units'!AE$55,'Infometrics inputs'!$J$70:$AR$70,0))+1)*AD76</f>
        <v>1955.6470824613773</v>
      </c>
      <c r="AF76" s="17">
        <f>(INDEX('Infometrics inputs'!$J$93:$AR$106,MATCH('Rating units'!$B76,'Infometrics inputs'!$B$93:$B$106,0),MATCH('Rating units'!AF$55,'Infometrics inputs'!$J$70:$AR$70,0))+1)*AE76</f>
        <v>1957.4943561538785</v>
      </c>
      <c r="AG76" s="17">
        <f>(INDEX('Infometrics inputs'!$J$93:$AR$106,MATCH('Rating units'!$B76,'Infometrics inputs'!$B$93:$B$106,0),MATCH('Rating units'!AG$55,'Infometrics inputs'!$J$70:$AR$70,0))+1)*AF76</f>
        <v>1959.1363772138798</v>
      </c>
      <c r="AH76" s="17">
        <f>(INDEX('Infometrics inputs'!$J$93:$AR$106,MATCH('Rating units'!$B76,'Infometrics inputs'!$B$93:$B$106,0),MATCH('Rating units'!AH$55,'Infometrics inputs'!$J$70:$AR$70,0))+1)*AG76</f>
        <v>1960.9836509063809</v>
      </c>
      <c r="AI76" s="17">
        <f>(INDEX('Infometrics inputs'!$J$93:$AR$106,MATCH('Rating units'!$B76,'Infometrics inputs'!$B$93:$B$106,0),MATCH('Rating units'!AI$55,'Infometrics inputs'!$J$70:$AR$70,0))+1)*AH76</f>
        <v>1962.6311711473263</v>
      </c>
      <c r="AJ76" s="17">
        <f>(INDEX('Infometrics inputs'!$J$93:$AR$106,MATCH('Rating units'!$B76,'Infometrics inputs'!$B$93:$B$106,0),MATCH('Rating units'!AJ$55,'Infometrics inputs'!$J$70:$AR$70,0))+1)*AI76</f>
        <v>1964.2800707877409</v>
      </c>
      <c r="AK76" s="17">
        <f>(INDEX('Infometrics inputs'!$J$93:$AR$106,MATCH('Rating units'!$B76,'Infometrics inputs'!$B$93:$B$106,0),MATCH('Rating units'!AK$55,'Infometrics inputs'!$J$70:$AR$70,0))+1)*AJ76</f>
        <v>1965.9303509825379</v>
      </c>
      <c r="AL76" s="17">
        <f>(INDEX('Infometrics inputs'!$J$93:$AR$106,MATCH('Rating units'!$B76,'Infometrics inputs'!$B$93:$B$106,0),MATCH('Rating units'!AL$55,'Infometrics inputs'!$J$70:$AR$70,0))+1)*AK76</f>
        <v>1967.5820128875973</v>
      </c>
    </row>
    <row r="77" spans="1:38">
      <c r="B77" t="s">
        <v>14</v>
      </c>
      <c r="C77" t="s">
        <v>74</v>
      </c>
      <c r="D77" s="4"/>
      <c r="E77" s="17"/>
      <c r="F77" s="17">
        <f t="shared" si="4"/>
        <v>4998.9508884663301</v>
      </c>
      <c r="G77" s="17">
        <f>(INDEX('Infometrics inputs'!$J$93:$AR$106,MATCH('Rating units'!$B77,'Infometrics inputs'!$B$93:$B$106,0),MATCH('Rating units'!G$55,'Infometrics inputs'!$J$70:$AR$70,0))+1)*F77</f>
        <v>5005.0852547953273</v>
      </c>
      <c r="H77" s="17">
        <f>(INDEX('Infometrics inputs'!$J$93:$AR$106,MATCH('Rating units'!$B77,'Infometrics inputs'!$B$93:$B$106,0),MATCH('Rating units'!H$55,'Infometrics inputs'!$J$70:$AR$70,0))+1)*G77</f>
        <v>4994.4895311361506</v>
      </c>
      <c r="I77" s="17">
        <f>(INDEX('Infometrics inputs'!$J$93:$AR$106,MATCH('Rating units'!$B77,'Infometrics inputs'!$B$93:$B$106,0),MATCH('Rating units'!I$55,'Infometrics inputs'!$J$70:$AR$70,0))+1)*H77</f>
        <v>5009.5466121255076</v>
      </c>
      <c r="J77" s="17">
        <f>(INDEX('Infometrics inputs'!$J$93:$AR$106,MATCH('Rating units'!$B77,'Infometrics inputs'!$B$93:$B$106,0),MATCH('Rating units'!J$55,'Infometrics inputs'!$J$70:$AR$70,0))+1)*I77</f>
        <v>5028.5073807787712</v>
      </c>
      <c r="K77" s="17">
        <f>(INDEX('Infometrics inputs'!$J$93:$AR$106,MATCH('Rating units'!$B77,'Infometrics inputs'!$B$93:$B$106,0),MATCH('Rating units'!K$55,'Infometrics inputs'!$J$70:$AR$70,0))+1)*J77</f>
        <v>5057.5062034249386</v>
      </c>
      <c r="L77" s="17">
        <f>(INDEX('Infometrics inputs'!$J$93:$AR$106,MATCH('Rating units'!$B77,'Infometrics inputs'!$B$93:$B$106,0),MATCH('Rating units'!L$55,'Infometrics inputs'!$J$70:$AR$70,0))+1)*K77</f>
        <v>5091.5240530675592</v>
      </c>
      <c r="M77" s="17">
        <f>(INDEX('Infometrics inputs'!$J$93:$AR$106,MATCH('Rating units'!$B77,'Infometrics inputs'!$B$93:$B$106,0),MATCH('Rating units'!M$55,'Infometrics inputs'!$J$70:$AR$70,0))+1)*L77</f>
        <v>5139.4836443669919</v>
      </c>
      <c r="N77" s="17">
        <f>(INDEX('Infometrics inputs'!$J$93:$AR$106,MATCH('Rating units'!$B77,'Infometrics inputs'!$B$93:$B$106,0),MATCH('Rating units'!N$55,'Infometrics inputs'!$J$70:$AR$70,0))+1)*M77</f>
        <v>5195.8082806605089</v>
      </c>
      <c r="O77" s="17">
        <f>(INDEX('Infometrics inputs'!$J$93:$AR$106,MATCH('Rating units'!$B77,'Infometrics inputs'!$B$93:$B$106,0),MATCH('Rating units'!O$55,'Infometrics inputs'!$J$70:$AR$70,0))+1)*N77</f>
        <v>5218.6727369776791</v>
      </c>
      <c r="P77" s="17">
        <f>(INDEX('Infometrics inputs'!$J$93:$AR$106,MATCH('Rating units'!$B77,'Infometrics inputs'!$B$93:$B$106,0),MATCH('Rating units'!P$55,'Infometrics inputs'!$J$70:$AR$70,0))+1)*O77</f>
        <v>5240.4218539623052</v>
      </c>
      <c r="Q77" s="17">
        <f>(INDEX('Infometrics inputs'!$J$93:$AR$106,MATCH('Rating units'!$B77,'Infometrics inputs'!$B$93:$B$106,0),MATCH('Rating units'!Q$55,'Infometrics inputs'!$J$70:$AR$70,0))+1)*P77</f>
        <v>5259.9402922818408</v>
      </c>
      <c r="R77" s="17">
        <f>(INDEX('Infometrics inputs'!$J$93:$AR$106,MATCH('Rating units'!$B77,'Infometrics inputs'!$B$93:$B$106,0),MATCH('Rating units'!R$55,'Infometrics inputs'!$J$70:$AR$70,0))+1)*Q77</f>
        <v>5274.9973732711969</v>
      </c>
      <c r="S77" s="17">
        <f>(INDEX('Infometrics inputs'!$J$93:$AR$106,MATCH('Rating units'!$B77,'Infometrics inputs'!$B$93:$B$106,0),MATCH('Rating units'!S$55,'Infometrics inputs'!$J$70:$AR$70,0))+1)*R77</f>
        <v>5287.8237755954633</v>
      </c>
      <c r="T77" s="17">
        <f>(INDEX('Infometrics inputs'!$J$93:$AR$106,MATCH('Rating units'!$B77,'Infometrics inputs'!$B$93:$B$106,0),MATCH('Rating units'!T$55,'Infometrics inputs'!$J$70:$AR$70,0))+1)*S77</f>
        <v>5300.0925082534586</v>
      </c>
      <c r="U77" s="17">
        <f>(INDEX('Infometrics inputs'!$J$93:$AR$106,MATCH('Rating units'!$B77,'Infometrics inputs'!$B$93:$B$106,0),MATCH('Rating units'!U$55,'Infometrics inputs'!$J$70:$AR$70,0))+1)*T77</f>
        <v>5313.476580243997</v>
      </c>
      <c r="V77" s="17">
        <f>(INDEX('Infometrics inputs'!$J$93:$AR$106,MATCH('Rating units'!$B77,'Infometrics inputs'!$B$93:$B$106,0),MATCH('Rating units'!V$55,'Infometrics inputs'!$J$70:$AR$70,0))+1)*U77</f>
        <v>5326.3029825682643</v>
      </c>
      <c r="W77" s="17">
        <f>(INDEX('Infometrics inputs'!$J$93:$AR$106,MATCH('Rating units'!$B77,'Infometrics inputs'!$B$93:$B$106,0),MATCH('Rating units'!W$55,'Infometrics inputs'!$J$70:$AR$70,0))+1)*V77</f>
        <v>5332.4373488972606</v>
      </c>
      <c r="X77" s="17">
        <f>(INDEX('Infometrics inputs'!$J$93:$AR$106,MATCH('Rating units'!$B77,'Infometrics inputs'!$B$93:$B$106,0),MATCH('Rating units'!X$55,'Infometrics inputs'!$J$70:$AR$70,0))+1)*W77</f>
        <v>5325.7453129019905</v>
      </c>
      <c r="Y77" s="17">
        <f>(INDEX('Infometrics inputs'!$J$93:$AR$106,MATCH('Rating units'!$B77,'Infometrics inputs'!$B$93:$B$106,0),MATCH('Rating units'!Y$55,'Infometrics inputs'!$J$70:$AR$70,0))+1)*X77</f>
        <v>5318.4956072404493</v>
      </c>
      <c r="Z77" s="17">
        <f>(INDEX('Infometrics inputs'!$J$93:$AR$106,MATCH('Rating units'!$B77,'Infometrics inputs'!$B$93:$B$106,0),MATCH('Rating units'!Z$55,'Infometrics inputs'!$J$70:$AR$70,0))+1)*Y77</f>
        <v>5312.9189105777232</v>
      </c>
      <c r="AA77" s="17">
        <f>(INDEX('Infometrics inputs'!$J$93:$AR$106,MATCH('Rating units'!$B77,'Infometrics inputs'!$B$93:$B$106,0),MATCH('Rating units'!AA$55,'Infometrics inputs'!$J$70:$AR$70,0))+1)*Z77</f>
        <v>5309.5728925800886</v>
      </c>
      <c r="AB77" s="17">
        <f>(INDEX('Infometrics inputs'!$J$93:$AR$106,MATCH('Rating units'!$B77,'Infometrics inputs'!$B$93:$B$106,0),MATCH('Rating units'!AB$55,'Infometrics inputs'!$J$70:$AR$70,0))+1)*AA77</f>
        <v>5308.4575532475437</v>
      </c>
      <c r="AC77" s="17">
        <f>(INDEX('Infometrics inputs'!$J$93:$AR$106,MATCH('Rating units'!$B77,'Infometrics inputs'!$B$93:$B$106,0),MATCH('Rating units'!AC$55,'Infometrics inputs'!$J$70:$AR$70,0))+1)*AB77</f>
        <v>5307.8998835812708</v>
      </c>
      <c r="AD77" s="17">
        <f>(INDEX('Infometrics inputs'!$J$93:$AR$106,MATCH('Rating units'!$B77,'Infometrics inputs'!$B$93:$B$106,0),MATCH('Rating units'!AD$55,'Infometrics inputs'!$J$70:$AR$70,0))+1)*AC77</f>
        <v>5310.1305622463606</v>
      </c>
      <c r="AE77" s="17">
        <f>(INDEX('Infometrics inputs'!$J$93:$AR$106,MATCH('Rating units'!$B77,'Infometrics inputs'!$B$93:$B$106,0),MATCH('Rating units'!AE$55,'Infometrics inputs'!$J$70:$AR$70,0))+1)*AD77</f>
        <v>5313.4765802439961</v>
      </c>
      <c r="AF77" s="17">
        <f>(INDEX('Infometrics inputs'!$J$93:$AR$106,MATCH('Rating units'!$B77,'Infometrics inputs'!$B$93:$B$106,0),MATCH('Rating units'!AF$55,'Infometrics inputs'!$J$70:$AR$70,0))+1)*AE77</f>
        <v>5318.4956072404475</v>
      </c>
      <c r="AG77" s="17">
        <f>(INDEX('Infometrics inputs'!$J$93:$AR$106,MATCH('Rating units'!$B77,'Infometrics inputs'!$B$93:$B$106,0),MATCH('Rating units'!AG$55,'Infometrics inputs'!$J$70:$AR$70,0))+1)*AF77</f>
        <v>5322.9569645706279</v>
      </c>
      <c r="AH77" s="17">
        <f>(INDEX('Infometrics inputs'!$J$93:$AR$106,MATCH('Rating units'!$B77,'Infometrics inputs'!$B$93:$B$106,0),MATCH('Rating units'!AH$55,'Infometrics inputs'!$J$70:$AR$70,0))+1)*AG77</f>
        <v>5327.9759915670793</v>
      </c>
      <c r="AI77" s="17">
        <f>(INDEX('Infometrics inputs'!$J$93:$AR$106,MATCH('Rating units'!$B77,'Infometrics inputs'!$B$93:$B$106,0),MATCH('Rating units'!AI$55,'Infometrics inputs'!$J$70:$AR$70,0))+1)*AH77</f>
        <v>5332.4522901253667</v>
      </c>
      <c r="AJ77" s="17">
        <f>(INDEX('Infometrics inputs'!$J$93:$AR$106,MATCH('Rating units'!$B77,'Infometrics inputs'!$B$93:$B$106,0),MATCH('Rating units'!AJ$55,'Infometrics inputs'!$J$70:$AR$70,0))+1)*AI77</f>
        <v>5336.9323365003438</v>
      </c>
      <c r="AK77" s="17">
        <f>(INDEX('Infometrics inputs'!$J$93:$AR$106,MATCH('Rating units'!$B77,'Infometrics inputs'!$B$93:$B$106,0),MATCH('Rating units'!AK$55,'Infometrics inputs'!$J$70:$AR$70,0))+1)*AJ77</f>
        <v>5341.4161338299</v>
      </c>
      <c r="AL77" s="17">
        <f>(INDEX('Infometrics inputs'!$J$93:$AR$106,MATCH('Rating units'!$B77,'Infometrics inputs'!$B$93:$B$106,0),MATCH('Rating units'!AL$55,'Infometrics inputs'!$J$70:$AR$70,0))+1)*AK77</f>
        <v>5345.9036852545514</v>
      </c>
    </row>
    <row r="78" spans="1:38">
      <c r="B78" t="s">
        <v>14</v>
      </c>
      <c r="C78" t="s">
        <v>75</v>
      </c>
      <c r="D78" s="4"/>
      <c r="E78" s="17"/>
      <c r="F78" s="17">
        <f t="shared" si="4"/>
        <v>4998.9508884663301</v>
      </c>
      <c r="G78" s="17">
        <f>(INDEX('Infometrics inputs'!$J$93:$AR$106,MATCH('Rating units'!$B78,'Infometrics inputs'!$B$93:$B$106,0),MATCH('Rating units'!G$55,'Infometrics inputs'!$J$70:$AR$70,0))+1)*F78</f>
        <v>5005.0852547953273</v>
      </c>
      <c r="H78" s="17">
        <f>(INDEX('Infometrics inputs'!$J$93:$AR$106,MATCH('Rating units'!$B78,'Infometrics inputs'!$B$93:$B$106,0),MATCH('Rating units'!H$55,'Infometrics inputs'!$J$70:$AR$70,0))+1)*G78</f>
        <v>4994.4895311361506</v>
      </c>
      <c r="I78" s="17">
        <f>(INDEX('Infometrics inputs'!$J$93:$AR$106,MATCH('Rating units'!$B78,'Infometrics inputs'!$B$93:$B$106,0),MATCH('Rating units'!I$55,'Infometrics inputs'!$J$70:$AR$70,0))+1)*H78</f>
        <v>5009.5466121255076</v>
      </c>
      <c r="J78" s="17">
        <f>(INDEX('Infometrics inputs'!$J$93:$AR$106,MATCH('Rating units'!$B78,'Infometrics inputs'!$B$93:$B$106,0),MATCH('Rating units'!J$55,'Infometrics inputs'!$J$70:$AR$70,0))+1)*I78</f>
        <v>5028.5073807787712</v>
      </c>
      <c r="K78" s="17">
        <f>(INDEX('Infometrics inputs'!$J$93:$AR$106,MATCH('Rating units'!$B78,'Infometrics inputs'!$B$93:$B$106,0),MATCH('Rating units'!K$55,'Infometrics inputs'!$J$70:$AR$70,0))+1)*J78</f>
        <v>5057.5062034249386</v>
      </c>
      <c r="L78" s="17">
        <f>(INDEX('Infometrics inputs'!$J$93:$AR$106,MATCH('Rating units'!$B78,'Infometrics inputs'!$B$93:$B$106,0),MATCH('Rating units'!L$55,'Infometrics inputs'!$J$70:$AR$70,0))+1)*K78</f>
        <v>5091.5240530675592</v>
      </c>
      <c r="M78" s="17">
        <f>(INDEX('Infometrics inputs'!$J$93:$AR$106,MATCH('Rating units'!$B78,'Infometrics inputs'!$B$93:$B$106,0),MATCH('Rating units'!M$55,'Infometrics inputs'!$J$70:$AR$70,0))+1)*L78</f>
        <v>5139.4836443669919</v>
      </c>
      <c r="N78" s="17">
        <f>(INDEX('Infometrics inputs'!$J$93:$AR$106,MATCH('Rating units'!$B78,'Infometrics inputs'!$B$93:$B$106,0),MATCH('Rating units'!N$55,'Infometrics inputs'!$J$70:$AR$70,0))+1)*M78</f>
        <v>5195.8082806605089</v>
      </c>
      <c r="O78" s="17">
        <f>(INDEX('Infometrics inputs'!$J$93:$AR$106,MATCH('Rating units'!$B78,'Infometrics inputs'!$B$93:$B$106,0),MATCH('Rating units'!O$55,'Infometrics inputs'!$J$70:$AR$70,0))+1)*N78</f>
        <v>5218.6727369776791</v>
      </c>
      <c r="P78" s="17">
        <f>(INDEX('Infometrics inputs'!$J$93:$AR$106,MATCH('Rating units'!$B78,'Infometrics inputs'!$B$93:$B$106,0),MATCH('Rating units'!P$55,'Infometrics inputs'!$J$70:$AR$70,0))+1)*O78</f>
        <v>5240.4218539623052</v>
      </c>
      <c r="Q78" s="17">
        <f>(INDEX('Infometrics inputs'!$J$93:$AR$106,MATCH('Rating units'!$B78,'Infometrics inputs'!$B$93:$B$106,0),MATCH('Rating units'!Q$55,'Infometrics inputs'!$J$70:$AR$70,0))+1)*P78</f>
        <v>5259.9402922818408</v>
      </c>
      <c r="R78" s="17">
        <f>(INDEX('Infometrics inputs'!$J$93:$AR$106,MATCH('Rating units'!$B78,'Infometrics inputs'!$B$93:$B$106,0),MATCH('Rating units'!R$55,'Infometrics inputs'!$J$70:$AR$70,0))+1)*Q78</f>
        <v>5274.9973732711969</v>
      </c>
      <c r="S78" s="17">
        <f>(INDEX('Infometrics inputs'!$J$93:$AR$106,MATCH('Rating units'!$B78,'Infometrics inputs'!$B$93:$B$106,0),MATCH('Rating units'!S$55,'Infometrics inputs'!$J$70:$AR$70,0))+1)*R78</f>
        <v>5287.8237755954633</v>
      </c>
      <c r="T78" s="17">
        <f>(INDEX('Infometrics inputs'!$J$93:$AR$106,MATCH('Rating units'!$B78,'Infometrics inputs'!$B$93:$B$106,0),MATCH('Rating units'!T$55,'Infometrics inputs'!$J$70:$AR$70,0))+1)*S78</f>
        <v>5300.0925082534586</v>
      </c>
      <c r="U78" s="17">
        <f>(INDEX('Infometrics inputs'!$J$93:$AR$106,MATCH('Rating units'!$B78,'Infometrics inputs'!$B$93:$B$106,0),MATCH('Rating units'!U$55,'Infometrics inputs'!$J$70:$AR$70,0))+1)*T78</f>
        <v>5313.476580243997</v>
      </c>
      <c r="V78" s="17">
        <f>(INDEX('Infometrics inputs'!$J$93:$AR$106,MATCH('Rating units'!$B78,'Infometrics inputs'!$B$93:$B$106,0),MATCH('Rating units'!V$55,'Infometrics inputs'!$J$70:$AR$70,0))+1)*U78</f>
        <v>5326.3029825682643</v>
      </c>
      <c r="W78" s="17">
        <f>(INDEX('Infometrics inputs'!$J$93:$AR$106,MATCH('Rating units'!$B78,'Infometrics inputs'!$B$93:$B$106,0),MATCH('Rating units'!W$55,'Infometrics inputs'!$J$70:$AR$70,0))+1)*V78</f>
        <v>5332.4373488972606</v>
      </c>
      <c r="X78" s="17">
        <f>(INDEX('Infometrics inputs'!$J$93:$AR$106,MATCH('Rating units'!$B78,'Infometrics inputs'!$B$93:$B$106,0),MATCH('Rating units'!X$55,'Infometrics inputs'!$J$70:$AR$70,0))+1)*W78</f>
        <v>5325.7453129019905</v>
      </c>
      <c r="Y78" s="17">
        <f>(INDEX('Infometrics inputs'!$J$93:$AR$106,MATCH('Rating units'!$B78,'Infometrics inputs'!$B$93:$B$106,0),MATCH('Rating units'!Y$55,'Infometrics inputs'!$J$70:$AR$70,0))+1)*X78</f>
        <v>5318.4956072404493</v>
      </c>
      <c r="Z78" s="17">
        <f>(INDEX('Infometrics inputs'!$J$93:$AR$106,MATCH('Rating units'!$B78,'Infometrics inputs'!$B$93:$B$106,0),MATCH('Rating units'!Z$55,'Infometrics inputs'!$J$70:$AR$70,0))+1)*Y78</f>
        <v>5312.9189105777232</v>
      </c>
      <c r="AA78" s="17">
        <f>(INDEX('Infometrics inputs'!$J$93:$AR$106,MATCH('Rating units'!$B78,'Infometrics inputs'!$B$93:$B$106,0),MATCH('Rating units'!AA$55,'Infometrics inputs'!$J$70:$AR$70,0))+1)*Z78</f>
        <v>5309.5728925800886</v>
      </c>
      <c r="AB78" s="17">
        <f>(INDEX('Infometrics inputs'!$J$93:$AR$106,MATCH('Rating units'!$B78,'Infometrics inputs'!$B$93:$B$106,0),MATCH('Rating units'!AB$55,'Infometrics inputs'!$J$70:$AR$70,0))+1)*AA78</f>
        <v>5308.4575532475437</v>
      </c>
      <c r="AC78" s="17">
        <f>(INDEX('Infometrics inputs'!$J$93:$AR$106,MATCH('Rating units'!$B78,'Infometrics inputs'!$B$93:$B$106,0),MATCH('Rating units'!AC$55,'Infometrics inputs'!$J$70:$AR$70,0))+1)*AB78</f>
        <v>5307.8998835812708</v>
      </c>
      <c r="AD78" s="17">
        <f>(INDEX('Infometrics inputs'!$J$93:$AR$106,MATCH('Rating units'!$B78,'Infometrics inputs'!$B$93:$B$106,0),MATCH('Rating units'!AD$55,'Infometrics inputs'!$J$70:$AR$70,0))+1)*AC78</f>
        <v>5310.1305622463606</v>
      </c>
      <c r="AE78" s="17">
        <f>(INDEX('Infometrics inputs'!$J$93:$AR$106,MATCH('Rating units'!$B78,'Infometrics inputs'!$B$93:$B$106,0),MATCH('Rating units'!AE$55,'Infometrics inputs'!$J$70:$AR$70,0))+1)*AD78</f>
        <v>5313.4765802439961</v>
      </c>
      <c r="AF78" s="17">
        <f>(INDEX('Infometrics inputs'!$J$93:$AR$106,MATCH('Rating units'!$B78,'Infometrics inputs'!$B$93:$B$106,0),MATCH('Rating units'!AF$55,'Infometrics inputs'!$J$70:$AR$70,0))+1)*AE78</f>
        <v>5318.4956072404475</v>
      </c>
      <c r="AG78" s="17">
        <f>(INDEX('Infometrics inputs'!$J$93:$AR$106,MATCH('Rating units'!$B78,'Infometrics inputs'!$B$93:$B$106,0),MATCH('Rating units'!AG$55,'Infometrics inputs'!$J$70:$AR$70,0))+1)*AF78</f>
        <v>5322.9569645706279</v>
      </c>
      <c r="AH78" s="17">
        <f>(INDEX('Infometrics inputs'!$J$93:$AR$106,MATCH('Rating units'!$B78,'Infometrics inputs'!$B$93:$B$106,0),MATCH('Rating units'!AH$55,'Infometrics inputs'!$J$70:$AR$70,0))+1)*AG78</f>
        <v>5327.9759915670793</v>
      </c>
      <c r="AI78" s="17">
        <f>(INDEX('Infometrics inputs'!$J$93:$AR$106,MATCH('Rating units'!$B78,'Infometrics inputs'!$B$93:$B$106,0),MATCH('Rating units'!AI$55,'Infometrics inputs'!$J$70:$AR$70,0))+1)*AH78</f>
        <v>5332.4522901253667</v>
      </c>
      <c r="AJ78" s="17">
        <f>(INDEX('Infometrics inputs'!$J$93:$AR$106,MATCH('Rating units'!$B78,'Infometrics inputs'!$B$93:$B$106,0),MATCH('Rating units'!AJ$55,'Infometrics inputs'!$J$70:$AR$70,0))+1)*AI78</f>
        <v>5336.9323365003438</v>
      </c>
      <c r="AK78" s="17">
        <f>(INDEX('Infometrics inputs'!$J$93:$AR$106,MATCH('Rating units'!$B78,'Infometrics inputs'!$B$93:$B$106,0),MATCH('Rating units'!AK$55,'Infometrics inputs'!$J$70:$AR$70,0))+1)*AJ78</f>
        <v>5341.4161338299</v>
      </c>
      <c r="AL78" s="17">
        <f>(INDEX('Infometrics inputs'!$J$93:$AR$106,MATCH('Rating units'!$B78,'Infometrics inputs'!$B$93:$B$106,0),MATCH('Rating units'!AL$55,'Infometrics inputs'!$J$70:$AR$70,0))+1)*AK78</f>
        <v>5345.9036852545514</v>
      </c>
    </row>
    <row r="80" spans="1:38">
      <c r="A80" t="s">
        <v>81</v>
      </c>
      <c r="B80" s="2" t="s">
        <v>33</v>
      </c>
      <c r="D80" s="2"/>
      <c r="E80" s="2"/>
      <c r="F80" s="2">
        <v>2022</v>
      </c>
      <c r="G80" s="2">
        <v>2023</v>
      </c>
      <c r="H80" s="2">
        <v>2024</v>
      </c>
      <c r="I80" s="2">
        <v>2025</v>
      </c>
      <c r="J80" s="2">
        <v>2026</v>
      </c>
      <c r="K80" s="2">
        <v>2027</v>
      </c>
      <c r="L80" s="2">
        <v>2028</v>
      </c>
      <c r="M80" s="2">
        <v>2029</v>
      </c>
      <c r="N80" s="2">
        <v>2030</v>
      </c>
      <c r="O80" s="2">
        <v>2031</v>
      </c>
      <c r="P80" s="2">
        <v>2032</v>
      </c>
      <c r="Q80" s="2">
        <v>2033</v>
      </c>
      <c r="R80" s="2">
        <v>2034</v>
      </c>
      <c r="S80" s="2">
        <v>2035</v>
      </c>
      <c r="T80" s="2">
        <v>2036</v>
      </c>
      <c r="U80" s="2">
        <v>2037</v>
      </c>
      <c r="V80" s="2">
        <v>2038</v>
      </c>
      <c r="W80" s="2">
        <v>2039</v>
      </c>
      <c r="X80" s="2">
        <v>2040</v>
      </c>
      <c r="Y80" s="2">
        <v>2041</v>
      </c>
      <c r="Z80" s="2">
        <v>2042</v>
      </c>
      <c r="AA80" s="2">
        <v>2043</v>
      </c>
      <c r="AB80" s="2">
        <v>2044</v>
      </c>
      <c r="AC80" s="2">
        <v>2045</v>
      </c>
      <c r="AD80" s="2">
        <v>2046</v>
      </c>
      <c r="AE80" s="2">
        <v>2047</v>
      </c>
      <c r="AF80" s="2">
        <v>2048</v>
      </c>
      <c r="AG80" s="2">
        <v>2049</v>
      </c>
      <c r="AH80" s="2">
        <v>2050</v>
      </c>
      <c r="AI80" s="2">
        <v>2051</v>
      </c>
      <c r="AJ80" s="2">
        <v>2052</v>
      </c>
      <c r="AK80" s="2">
        <v>2053</v>
      </c>
      <c r="AL80" s="2">
        <v>2054</v>
      </c>
    </row>
    <row r="81" spans="3:38">
      <c r="C81" t="s">
        <v>43</v>
      </c>
      <c r="D81" s="4"/>
      <c r="E81" s="4"/>
      <c r="F81" s="4">
        <f t="shared" ref="F81:AI89" si="5">F56+F30</f>
        <v>5064</v>
      </c>
      <c r="G81" s="4">
        <f t="shared" si="5"/>
        <v>5244.6490278037718</v>
      </c>
      <c r="H81" s="4">
        <f t="shared" si="5"/>
        <v>5319.5170263335831</v>
      </c>
      <c r="I81" s="4">
        <f t="shared" si="5"/>
        <v>5408.1583798420434</v>
      </c>
      <c r="J81" s="4">
        <f t="shared" si="5"/>
        <v>5497.8042219025165</v>
      </c>
      <c r="K81" s="4">
        <f t="shared" si="5"/>
        <v>5592.1994045551519</v>
      </c>
      <c r="L81" s="4">
        <f t="shared" si="5"/>
        <v>5689.1744439721178</v>
      </c>
      <c r="M81" s="4">
        <f t="shared" si="5"/>
        <v>5781.9640044613743</v>
      </c>
      <c r="N81" s="4">
        <f t="shared" si="5"/>
        <v>5877.5138225631517</v>
      </c>
      <c r="O81" s="4">
        <f t="shared" si="5"/>
        <v>5950.1712433657658</v>
      </c>
      <c r="P81" s="4">
        <f t="shared" si="5"/>
        <v>6018.719321207991</v>
      </c>
      <c r="Q81" s="4">
        <f t="shared" si="5"/>
        <v>6081.4593524001157</v>
      </c>
      <c r="R81" s="4">
        <f t="shared" si="5"/>
        <v>6141.0662136420769</v>
      </c>
      <c r="S81" s="4">
        <f t="shared" si="5"/>
        <v>6197.8277094527075</v>
      </c>
      <c r="T81" s="4">
        <f t="shared" si="5"/>
        <v>6250.0644118145628</v>
      </c>
      <c r="U81" s="4">
        <f t="shared" si="5"/>
        <v>6297.3237707719736</v>
      </c>
      <c r="V81" s="4">
        <f t="shared" si="5"/>
        <v>6346.0716443196643</v>
      </c>
      <c r="W81" s="4">
        <f t="shared" si="5"/>
        <v>6382.0012454126127</v>
      </c>
      <c r="X81" s="4">
        <f t="shared" si="5"/>
        <v>6406.9988075454767</v>
      </c>
      <c r="Y81" s="4">
        <f t="shared" si="5"/>
        <v>6427.2388545660797</v>
      </c>
      <c r="Z81" s="4">
        <f t="shared" si="5"/>
        <v>6447.1639865628222</v>
      </c>
      <c r="AA81" s="4">
        <f t="shared" si="5"/>
        <v>6466.7849893066814</v>
      </c>
      <c r="AB81" s="4">
        <f t="shared" si="5"/>
        <v>6485.5772244492255</v>
      </c>
      <c r="AC81" s="4">
        <f t="shared" si="5"/>
        <v>6504.7125858731715</v>
      </c>
      <c r="AD81" s="4">
        <f t="shared" si="5"/>
        <v>6520.4091830160378</v>
      </c>
      <c r="AE81" s="4">
        <f t="shared" si="5"/>
        <v>6537.1677637628791</v>
      </c>
      <c r="AF81" s="4">
        <f t="shared" si="5"/>
        <v>6551.0998972398438</v>
      </c>
      <c r="AG81" s="4">
        <f t="shared" si="5"/>
        <v>6561.6086859858187</v>
      </c>
      <c r="AH81" s="4">
        <f t="shared" si="5"/>
        <v>6571.9916407370501</v>
      </c>
      <c r="AI81" s="4">
        <f t="shared" si="5"/>
        <v>6576.4188581190556</v>
      </c>
      <c r="AJ81" s="4">
        <f t="shared" ref="AJ81:AL81" si="6">AJ56+AJ30</f>
        <v>6581.6391664794501</v>
      </c>
      <c r="AK81" s="4">
        <f t="shared" si="6"/>
        <v>6585.7342148612379</v>
      </c>
      <c r="AL81" s="4">
        <f t="shared" si="6"/>
        <v>6585.5932825641084</v>
      </c>
    </row>
    <row r="82" spans="3:38">
      <c r="C82" t="s">
        <v>45</v>
      </c>
      <c r="D82" s="4"/>
      <c r="E82" s="4"/>
      <c r="F82" s="4">
        <f t="shared" ref="F82:S82" si="7">F57+F31</f>
        <v>3146</v>
      </c>
      <c r="G82" s="4">
        <f t="shared" si="7"/>
        <v>3295.2989720814835</v>
      </c>
      <c r="H82" s="4">
        <f t="shared" si="7"/>
        <v>3337.6680719089563</v>
      </c>
      <c r="I82" s="4">
        <f t="shared" si="7"/>
        <v>3381.2060188234573</v>
      </c>
      <c r="J82" s="4">
        <f t="shared" si="7"/>
        <v>3419.6973030090908</v>
      </c>
      <c r="K82" s="4">
        <f t="shared" si="7"/>
        <v>3458.6379442666016</v>
      </c>
      <c r="L82" s="4">
        <f t="shared" si="7"/>
        <v>3496.1041194740374</v>
      </c>
      <c r="M82" s="4">
        <f t="shared" si="7"/>
        <v>3528.786108166018</v>
      </c>
      <c r="N82" s="4">
        <f t="shared" si="7"/>
        <v>3558.2587488196682</v>
      </c>
      <c r="O82" s="4">
        <f t="shared" si="7"/>
        <v>3584.8454411947769</v>
      </c>
      <c r="P82" s="4">
        <f t="shared" si="7"/>
        <v>3607.8499001959599</v>
      </c>
      <c r="Q82" s="4">
        <f t="shared" si="7"/>
        <v>3627.2801344332784</v>
      </c>
      <c r="R82" s="4">
        <f t="shared" si="7"/>
        <v>3639.6312459557962</v>
      </c>
      <c r="S82" s="4">
        <f t="shared" si="7"/>
        <v>3650.1831113884673</v>
      </c>
      <c r="T82" s="4">
        <f t="shared" si="5"/>
        <v>3655.5196948699158</v>
      </c>
      <c r="U82" s="4">
        <f t="shared" si="5"/>
        <v>3657.4190881342392</v>
      </c>
      <c r="V82" s="4">
        <f t="shared" si="5"/>
        <v>3659.3146959506189</v>
      </c>
      <c r="W82" s="4">
        <f t="shared" si="5"/>
        <v>3664.5673236044595</v>
      </c>
      <c r="X82" s="4">
        <f t="shared" si="5"/>
        <v>3666.1807112208839</v>
      </c>
      <c r="Y82" s="4">
        <f t="shared" si="5"/>
        <v>3662.7122449691674</v>
      </c>
      <c r="Z82" s="4">
        <f t="shared" si="5"/>
        <v>3659.2851206022565</v>
      </c>
      <c r="AA82" s="4">
        <f t="shared" si="5"/>
        <v>3654.1444340518906</v>
      </c>
      <c r="AB82" s="4">
        <f t="shared" si="5"/>
        <v>3654.1274732786369</v>
      </c>
      <c r="AC82" s="4">
        <f t="shared" si="5"/>
        <v>3654.1181002197332</v>
      </c>
      <c r="AD82" s="4">
        <f t="shared" si="5"/>
        <v>3650.6909758528222</v>
      </c>
      <c r="AE82" s="4">
        <f t="shared" si="5"/>
        <v>3647.2638514859118</v>
      </c>
      <c r="AF82" s="4">
        <f t="shared" si="5"/>
        <v>3640.4096027520909</v>
      </c>
      <c r="AG82" s="4">
        <f t="shared" si="5"/>
        <v>3640.5876908712562</v>
      </c>
      <c r="AH82" s="4">
        <f t="shared" si="5"/>
        <v>3640.6878654382867</v>
      </c>
      <c r="AI82" s="4">
        <f t="shared" si="5"/>
        <v>3637.2607410713763</v>
      </c>
      <c r="AJ82" s="4">
        <f t="shared" ref="AJ82:AL82" si="8">AJ57+AJ31</f>
        <v>3635.5471788879208</v>
      </c>
      <c r="AK82" s="4">
        <f t="shared" si="8"/>
        <v>3633.8336167044654</v>
      </c>
      <c r="AL82" s="4">
        <f t="shared" si="8"/>
        <v>3626.9793679706445</v>
      </c>
    </row>
    <row r="83" spans="3:38">
      <c r="C83" t="s">
        <v>47</v>
      </c>
      <c r="D83" s="4"/>
      <c r="E83" s="4"/>
      <c r="F83" s="4">
        <f t="shared" si="5"/>
        <v>2266</v>
      </c>
      <c r="G83" s="4">
        <f t="shared" si="5"/>
        <v>2304.6699520511693</v>
      </c>
      <c r="H83" s="4">
        <f t="shared" si="5"/>
        <v>2310.9315891538308</v>
      </c>
      <c r="I83" s="4">
        <f t="shared" si="5"/>
        <v>2316.6434173618391</v>
      </c>
      <c r="J83" s="4">
        <f t="shared" si="5"/>
        <v>2319.5291398285026</v>
      </c>
      <c r="K83" s="4">
        <f t="shared" si="5"/>
        <v>2321.5031526091511</v>
      </c>
      <c r="L83" s="4">
        <f t="shared" si="5"/>
        <v>2320.585533561532</v>
      </c>
      <c r="M83" s="4">
        <f t="shared" si="5"/>
        <v>2325.8009615441883</v>
      </c>
      <c r="N83" s="4">
        <f t="shared" si="5"/>
        <v>2330.1029388031102</v>
      </c>
      <c r="O83" s="4">
        <f t="shared" si="5"/>
        <v>2332.082891691261</v>
      </c>
      <c r="P83" s="4">
        <f t="shared" si="5"/>
        <v>2334.0557853212208</v>
      </c>
      <c r="Q83" s="4">
        <f t="shared" si="5"/>
        <v>2335.038313649663</v>
      </c>
      <c r="R83" s="4">
        <f t="shared" si="5"/>
        <v>2339.8999551426541</v>
      </c>
      <c r="S83" s="4">
        <f t="shared" si="5"/>
        <v>2343.76036533653</v>
      </c>
      <c r="T83" s="4">
        <f t="shared" si="5"/>
        <v>2347.623418090453</v>
      </c>
      <c r="U83" s="4">
        <f t="shared" si="5"/>
        <v>2350.5475389755061</v>
      </c>
      <c r="V83" s="4">
        <f t="shared" si="5"/>
        <v>2351.5210830352371</v>
      </c>
      <c r="W83" s="4">
        <f t="shared" si="5"/>
        <v>2356.2811216335526</v>
      </c>
      <c r="X83" s="4">
        <f t="shared" si="5"/>
        <v>2358.9108829617062</v>
      </c>
      <c r="Y83" s="4">
        <f t="shared" si="5"/>
        <v>2360.6445181622689</v>
      </c>
      <c r="Z83" s="4">
        <f t="shared" si="5"/>
        <v>2362.3922214559407</v>
      </c>
      <c r="AA83" s="4">
        <f t="shared" si="5"/>
        <v>2362.3922214559407</v>
      </c>
      <c r="AB83" s="4">
        <f t="shared" si="5"/>
        <v>2365.1138161696667</v>
      </c>
      <c r="AC83" s="4">
        <f t="shared" si="5"/>
        <v>2366.0256763487619</v>
      </c>
      <c r="AD83" s="4">
        <f t="shared" si="5"/>
        <v>2366.974557825512</v>
      </c>
      <c r="AE83" s="4">
        <f t="shared" si="5"/>
        <v>2366.974557825512</v>
      </c>
      <c r="AF83" s="4">
        <f t="shared" si="5"/>
        <v>2367.9742407495996</v>
      </c>
      <c r="AG83" s="4">
        <f t="shared" si="5"/>
        <v>2369.0012782991771</v>
      </c>
      <c r="AH83" s="4">
        <f t="shared" si="5"/>
        <v>2370.0419931614992</v>
      </c>
      <c r="AI83" s="4">
        <f t="shared" si="5"/>
        <v>2371.179182105147</v>
      </c>
      <c r="AJ83" s="4">
        <f t="shared" ref="AJ83:AL83" si="9">AJ58+AJ32</f>
        <v>2373.3660261726664</v>
      </c>
      <c r="AK83" s="4">
        <f t="shared" si="9"/>
        <v>2374.5768955179419</v>
      </c>
      <c r="AL83" s="4">
        <f t="shared" si="9"/>
        <v>2373.6592764703228</v>
      </c>
    </row>
    <row r="84" spans="3:38">
      <c r="C84" t="s">
        <v>48</v>
      </c>
      <c r="D84" s="4"/>
      <c r="E84" s="4"/>
      <c r="F84" s="4">
        <f t="shared" si="5"/>
        <v>243</v>
      </c>
      <c r="G84" s="4">
        <f t="shared" si="5"/>
        <v>254.38288740409487</v>
      </c>
      <c r="H84" s="4">
        <f t="shared" si="5"/>
        <v>254.50967374550524</v>
      </c>
      <c r="I84" s="4">
        <f t="shared" si="5"/>
        <v>254.64534634535102</v>
      </c>
      <c r="J84" s="4">
        <f t="shared" si="5"/>
        <v>254.78255579810394</v>
      </c>
      <c r="K84" s="4">
        <f t="shared" si="5"/>
        <v>254.9236473815273</v>
      </c>
      <c r="L84" s="4">
        <f t="shared" si="5"/>
        <v>254.9236473815273</v>
      </c>
      <c r="M84" s="4">
        <f t="shared" si="5"/>
        <v>255.22317846353582</v>
      </c>
      <c r="N84" s="4">
        <f t="shared" si="5"/>
        <v>255.37795676891258</v>
      </c>
      <c r="O84" s="4">
        <f t="shared" si="5"/>
        <v>255.51950774044059</v>
      </c>
      <c r="P84" s="4">
        <f t="shared" si="5"/>
        <v>255.51950774044059</v>
      </c>
      <c r="Q84" s="4">
        <f t="shared" si="5"/>
        <v>255.38914852838963</v>
      </c>
      <c r="R84" s="4">
        <f t="shared" si="5"/>
        <v>255.38914852838963</v>
      </c>
      <c r="S84" s="4">
        <f t="shared" si="5"/>
        <v>255.25878931633861</v>
      </c>
      <c r="T84" s="4">
        <f t="shared" si="5"/>
        <v>255.12843010428765</v>
      </c>
      <c r="U84" s="4">
        <f t="shared" si="5"/>
        <v>254.99807089223663</v>
      </c>
      <c r="V84" s="4">
        <f t="shared" si="5"/>
        <v>254.60699325608368</v>
      </c>
      <c r="W84" s="4">
        <f t="shared" si="5"/>
        <v>254.08555640787978</v>
      </c>
      <c r="X84" s="4">
        <f t="shared" si="5"/>
        <v>253.56411955967582</v>
      </c>
      <c r="Y84" s="4">
        <f t="shared" si="5"/>
        <v>252.78196428736987</v>
      </c>
      <c r="Z84" s="4">
        <f t="shared" si="5"/>
        <v>251.86944980301297</v>
      </c>
      <c r="AA84" s="4">
        <f t="shared" si="5"/>
        <v>250.8265761066051</v>
      </c>
      <c r="AB84" s="4">
        <f t="shared" si="5"/>
        <v>250.04442083429922</v>
      </c>
      <c r="AC84" s="4">
        <f t="shared" si="5"/>
        <v>249.13190634994231</v>
      </c>
      <c r="AD84" s="4">
        <f t="shared" si="5"/>
        <v>248.08903265353439</v>
      </c>
      <c r="AE84" s="4">
        <f t="shared" si="5"/>
        <v>247.04615895712652</v>
      </c>
      <c r="AF84" s="4">
        <f t="shared" si="5"/>
        <v>245.74256683661667</v>
      </c>
      <c r="AG84" s="4">
        <f t="shared" si="5"/>
        <v>244.69969314020881</v>
      </c>
      <c r="AH84" s="4">
        <f t="shared" si="5"/>
        <v>243.52646023174998</v>
      </c>
      <c r="AI84" s="4">
        <f t="shared" si="5"/>
        <v>242.48358653534211</v>
      </c>
      <c r="AJ84" s="4">
        <f t="shared" ref="AJ84:AL84" si="10">AJ59+AJ33</f>
        <v>241.17999441483227</v>
      </c>
      <c r="AK84" s="4">
        <f t="shared" si="10"/>
        <v>239.87640229432242</v>
      </c>
      <c r="AL84" s="4">
        <f t="shared" si="10"/>
        <v>238.57281017381257</v>
      </c>
    </row>
    <row r="85" spans="3:38">
      <c r="C85" t="s">
        <v>49</v>
      </c>
      <c r="D85" s="4"/>
      <c r="E85" s="4"/>
      <c r="F85" s="4">
        <f t="shared" si="5"/>
        <v>0</v>
      </c>
      <c r="G85" s="4">
        <f t="shared" si="5"/>
        <v>0</v>
      </c>
      <c r="H85" s="4">
        <f t="shared" si="5"/>
        <v>0</v>
      </c>
      <c r="I85" s="4">
        <f t="shared" si="5"/>
        <v>0</v>
      </c>
      <c r="J85" s="4">
        <f t="shared" si="5"/>
        <v>0</v>
      </c>
      <c r="K85" s="4">
        <f t="shared" si="5"/>
        <v>0</v>
      </c>
      <c r="L85" s="4">
        <f t="shared" si="5"/>
        <v>0</v>
      </c>
      <c r="M85" s="4">
        <f t="shared" si="5"/>
        <v>0</v>
      </c>
      <c r="N85" s="4">
        <f t="shared" si="5"/>
        <v>0</v>
      </c>
      <c r="O85" s="4">
        <f t="shared" si="5"/>
        <v>0</v>
      </c>
      <c r="P85" s="4">
        <f t="shared" si="5"/>
        <v>0</v>
      </c>
      <c r="Q85" s="4">
        <f t="shared" si="5"/>
        <v>0</v>
      </c>
      <c r="R85" s="4">
        <f t="shared" si="5"/>
        <v>0</v>
      </c>
      <c r="S85" s="4">
        <f t="shared" si="5"/>
        <v>0</v>
      </c>
      <c r="T85" s="4">
        <f t="shared" si="5"/>
        <v>0</v>
      </c>
      <c r="U85" s="4">
        <f t="shared" si="5"/>
        <v>0</v>
      </c>
      <c r="V85" s="4">
        <f t="shared" si="5"/>
        <v>0</v>
      </c>
      <c r="W85" s="4">
        <f t="shared" si="5"/>
        <v>0</v>
      </c>
      <c r="X85" s="4">
        <f t="shared" si="5"/>
        <v>0</v>
      </c>
      <c r="Y85" s="4">
        <f t="shared" si="5"/>
        <v>0</v>
      </c>
      <c r="Z85" s="4">
        <f t="shared" si="5"/>
        <v>0</v>
      </c>
      <c r="AA85" s="4">
        <f t="shared" si="5"/>
        <v>0</v>
      </c>
      <c r="AB85" s="4">
        <f t="shared" si="5"/>
        <v>0</v>
      </c>
      <c r="AC85" s="4">
        <f t="shared" si="5"/>
        <v>0</v>
      </c>
      <c r="AD85" s="4">
        <f t="shared" si="5"/>
        <v>0</v>
      </c>
      <c r="AE85" s="4">
        <f t="shared" si="5"/>
        <v>0</v>
      </c>
      <c r="AF85" s="4">
        <f t="shared" si="5"/>
        <v>0</v>
      </c>
      <c r="AG85" s="4">
        <f t="shared" si="5"/>
        <v>0</v>
      </c>
      <c r="AH85" s="4">
        <f t="shared" si="5"/>
        <v>0</v>
      </c>
      <c r="AI85" s="4">
        <f t="shared" si="5"/>
        <v>0</v>
      </c>
      <c r="AJ85" s="4">
        <f t="shared" ref="AJ85:AL85" si="11">AJ60+AJ34</f>
        <v>0</v>
      </c>
      <c r="AK85" s="4">
        <f t="shared" si="11"/>
        <v>0</v>
      </c>
      <c r="AL85" s="4">
        <f t="shared" si="11"/>
        <v>0</v>
      </c>
    </row>
    <row r="86" spans="3:38">
      <c r="C86" t="s">
        <v>51</v>
      </c>
      <c r="D86" s="4"/>
      <c r="E86" s="4"/>
      <c r="F86" s="4">
        <f t="shared" si="5"/>
        <v>189</v>
      </c>
      <c r="G86" s="4">
        <f t="shared" si="5"/>
        <v>195.43160452363526</v>
      </c>
      <c r="H86" s="4">
        <f t="shared" si="5"/>
        <v>197.22119723767096</v>
      </c>
      <c r="I86" s="4">
        <f t="shared" si="5"/>
        <v>199.21439501492387</v>
      </c>
      <c r="J86" s="4">
        <f t="shared" si="5"/>
        <v>201.24280570384119</v>
      </c>
      <c r="K86" s="4">
        <f t="shared" si="5"/>
        <v>203.53661174810668</v>
      </c>
      <c r="L86" s="4">
        <f t="shared" si="5"/>
        <v>205.71526289216854</v>
      </c>
      <c r="M86" s="4">
        <f t="shared" si="5"/>
        <v>207.64534637318138</v>
      </c>
      <c r="N86" s="4">
        <f t="shared" si="5"/>
        <v>209.67114169722024</v>
      </c>
      <c r="O86" s="4">
        <f t="shared" si="5"/>
        <v>211.26705551209724</v>
      </c>
      <c r="P86" s="4">
        <f t="shared" si="5"/>
        <v>213.029869120364</v>
      </c>
      <c r="Q86" s="4">
        <f t="shared" si="5"/>
        <v>214.78111036201832</v>
      </c>
      <c r="R86" s="4">
        <f t="shared" si="5"/>
        <v>216.15800456441147</v>
      </c>
      <c r="S86" s="4">
        <f t="shared" si="5"/>
        <v>217.68780488046397</v>
      </c>
      <c r="T86" s="4">
        <f t="shared" si="5"/>
        <v>219.04918822469472</v>
      </c>
      <c r="U86" s="4">
        <f t="shared" si="5"/>
        <v>220.25888804341628</v>
      </c>
      <c r="V86" s="4">
        <f t="shared" si="5"/>
        <v>221.63865462695063</v>
      </c>
      <c r="W86" s="4">
        <f t="shared" si="5"/>
        <v>222.13698627819522</v>
      </c>
      <c r="X86" s="4">
        <f t="shared" si="5"/>
        <v>222.56849659851696</v>
      </c>
      <c r="Y86" s="4">
        <f t="shared" si="5"/>
        <v>222.85039973685556</v>
      </c>
      <c r="Z86" s="4">
        <f t="shared" si="5"/>
        <v>223.13645756934483</v>
      </c>
      <c r="AA86" s="4">
        <f t="shared" si="5"/>
        <v>223.28317954705668</v>
      </c>
      <c r="AB86" s="4">
        <f t="shared" si="5"/>
        <v>223.12722491567672</v>
      </c>
      <c r="AC86" s="4">
        <f t="shared" si="5"/>
        <v>223.12722491567672</v>
      </c>
      <c r="AD86" s="4">
        <f t="shared" si="5"/>
        <v>222.81531565291678</v>
      </c>
      <c r="AE86" s="4">
        <f t="shared" si="5"/>
        <v>222.50340639015684</v>
      </c>
      <c r="AF86" s="4">
        <f t="shared" si="5"/>
        <v>222.03554249601697</v>
      </c>
      <c r="AG86" s="4">
        <f t="shared" si="5"/>
        <v>221.56767860187711</v>
      </c>
      <c r="AH86" s="4">
        <f t="shared" si="5"/>
        <v>220.94386007635725</v>
      </c>
      <c r="AI86" s="4">
        <f t="shared" si="5"/>
        <v>220.3200415508374</v>
      </c>
      <c r="AJ86" s="4">
        <f t="shared" ref="AJ86:AL86" si="12">AJ61+AJ35</f>
        <v>219.54026839393759</v>
      </c>
      <c r="AK86" s="4">
        <f t="shared" si="12"/>
        <v>218.91644986841774</v>
      </c>
      <c r="AL86" s="4">
        <f t="shared" si="12"/>
        <v>218.13667671151794</v>
      </c>
    </row>
    <row r="87" spans="3:38">
      <c r="C87" t="s">
        <v>52</v>
      </c>
      <c r="D87" s="4"/>
      <c r="E87" s="4"/>
      <c r="F87" s="4">
        <f t="shared" si="5"/>
        <v>294</v>
      </c>
      <c r="G87" s="4">
        <f t="shared" si="5"/>
        <v>308.57877295922935</v>
      </c>
      <c r="H87" s="4">
        <f t="shared" si="5"/>
        <v>308.7452196608636</v>
      </c>
      <c r="I87" s="4">
        <f t="shared" si="5"/>
        <v>308.91413476761875</v>
      </c>
      <c r="J87" s="4">
        <f t="shared" si="5"/>
        <v>309.08347677795916</v>
      </c>
      <c r="K87" s="4">
        <f t="shared" si="5"/>
        <v>309.25389715793028</v>
      </c>
      <c r="L87" s="4">
        <f t="shared" si="5"/>
        <v>309.25389715793028</v>
      </c>
      <c r="M87" s="4">
        <f t="shared" si="5"/>
        <v>309.59955678319528</v>
      </c>
      <c r="N87" s="4">
        <f t="shared" si="5"/>
        <v>309.77377903037575</v>
      </c>
      <c r="O87" s="4">
        <f t="shared" si="5"/>
        <v>309.94432701815379</v>
      </c>
      <c r="P87" s="4">
        <f t="shared" si="5"/>
        <v>309.94432701815379</v>
      </c>
      <c r="Q87" s="4">
        <f t="shared" si="5"/>
        <v>309.77688785245277</v>
      </c>
      <c r="R87" s="4">
        <f t="shared" si="5"/>
        <v>309.77688785245277</v>
      </c>
      <c r="S87" s="4">
        <f t="shared" si="5"/>
        <v>309.6094486867517</v>
      </c>
      <c r="T87" s="4">
        <f t="shared" si="5"/>
        <v>309.44200952105064</v>
      </c>
      <c r="U87" s="4">
        <f t="shared" si="5"/>
        <v>309.27457035534962</v>
      </c>
      <c r="V87" s="4">
        <f t="shared" si="5"/>
        <v>308.77225285824653</v>
      </c>
      <c r="W87" s="4">
        <f t="shared" si="5"/>
        <v>308.10249619544237</v>
      </c>
      <c r="X87" s="4">
        <f t="shared" si="5"/>
        <v>307.43273953263821</v>
      </c>
      <c r="Y87" s="4">
        <f t="shared" si="5"/>
        <v>306.42810453843197</v>
      </c>
      <c r="Z87" s="4">
        <f t="shared" si="5"/>
        <v>305.25603037852466</v>
      </c>
      <c r="AA87" s="4">
        <f t="shared" si="5"/>
        <v>303.91651705291633</v>
      </c>
      <c r="AB87" s="4">
        <f t="shared" si="5"/>
        <v>302.91188205871009</v>
      </c>
      <c r="AC87" s="4">
        <f t="shared" si="5"/>
        <v>301.73980789880278</v>
      </c>
      <c r="AD87" s="4">
        <f t="shared" si="5"/>
        <v>300.4002945731944</v>
      </c>
      <c r="AE87" s="4">
        <f t="shared" si="5"/>
        <v>299.06078124758608</v>
      </c>
      <c r="AF87" s="4">
        <f t="shared" si="5"/>
        <v>297.38638959057562</v>
      </c>
      <c r="AG87" s="4">
        <f t="shared" si="5"/>
        <v>296.0468762649673</v>
      </c>
      <c r="AH87" s="4">
        <f t="shared" si="5"/>
        <v>294.5399237736579</v>
      </c>
      <c r="AI87" s="4">
        <f t="shared" si="5"/>
        <v>293.20041044804958</v>
      </c>
      <c r="AJ87" s="4">
        <f t="shared" ref="AJ87:AL87" si="13">AJ62+AJ36</f>
        <v>291.52601879103912</v>
      </c>
      <c r="AK87" s="4">
        <f t="shared" si="13"/>
        <v>289.85162713402866</v>
      </c>
      <c r="AL87" s="4">
        <f t="shared" si="13"/>
        <v>288.1772354770182</v>
      </c>
    </row>
    <row r="88" spans="3:38">
      <c r="C88" t="s">
        <v>53</v>
      </c>
      <c r="D88" s="4"/>
      <c r="E88" s="4"/>
      <c r="F88" s="4">
        <f t="shared" si="5"/>
        <v>2726</v>
      </c>
      <c r="G88" s="4">
        <f t="shared" si="5"/>
        <v>2773.1822165970893</v>
      </c>
      <c r="H88" s="4">
        <f t="shared" si="5"/>
        <v>2780.843602237821</v>
      </c>
      <c r="I88" s="4">
        <f t="shared" si="5"/>
        <v>2787.7908642385451</v>
      </c>
      <c r="J88" s="4">
        <f t="shared" si="5"/>
        <v>2791.2973863263815</v>
      </c>
      <c r="K88" s="4">
        <f t="shared" si="5"/>
        <v>2793.6904568835262</v>
      </c>
      <c r="L88" s="4">
        <f t="shared" si="5"/>
        <v>2792.5704848561654</v>
      </c>
      <c r="M88" s="4">
        <f t="shared" si="5"/>
        <v>2798.8625553103329</v>
      </c>
      <c r="N88" s="4">
        <f t="shared" si="5"/>
        <v>2804.0392531412417</v>
      </c>
      <c r="O88" s="4">
        <f t="shared" si="5"/>
        <v>2806.4388781206367</v>
      </c>
      <c r="P88" s="4">
        <f t="shared" si="5"/>
        <v>2808.8307137866327</v>
      </c>
      <c r="Q88" s="4">
        <f t="shared" si="5"/>
        <v>2810.0223078905829</v>
      </c>
      <c r="R88" s="4">
        <f t="shared" si="5"/>
        <v>2815.9240039215856</v>
      </c>
      <c r="S88" s="4">
        <f t="shared" si="5"/>
        <v>2820.6134686519067</v>
      </c>
      <c r="T88" s="4">
        <f t="shared" si="5"/>
        <v>2825.305849230866</v>
      </c>
      <c r="U88" s="4">
        <f t="shared" si="5"/>
        <v>2828.8547408293171</v>
      </c>
      <c r="V88" s="4">
        <f t="shared" si="5"/>
        <v>2830.0364215283807</v>
      </c>
      <c r="W88" s="4">
        <f t="shared" si="5"/>
        <v>2835.8260070843953</v>
      </c>
      <c r="X88" s="4">
        <f t="shared" si="5"/>
        <v>2839.0500970140879</v>
      </c>
      <c r="Y88" s="4">
        <f t="shared" si="5"/>
        <v>2841.1779305938212</v>
      </c>
      <c r="Z88" s="4">
        <f t="shared" si="5"/>
        <v>2843.3212871623987</v>
      </c>
      <c r="AA88" s="4">
        <f t="shared" si="5"/>
        <v>2843.3212871623987</v>
      </c>
      <c r="AB88" s="4">
        <f t="shared" si="5"/>
        <v>2846.6467077137154</v>
      </c>
      <c r="AC88" s="4">
        <f t="shared" si="5"/>
        <v>2847.760325301198</v>
      </c>
      <c r="AD88" s="4">
        <f t="shared" si="5"/>
        <v>2848.9147928593247</v>
      </c>
      <c r="AE88" s="4">
        <f t="shared" si="5"/>
        <v>2848.9147928593247</v>
      </c>
      <c r="AF88" s="4">
        <f t="shared" si="5"/>
        <v>2850.1253156549451</v>
      </c>
      <c r="AG88" s="4">
        <f t="shared" si="5"/>
        <v>2851.3660220399856</v>
      </c>
      <c r="AH88" s="4">
        <f t="shared" si="5"/>
        <v>2852.621820219736</v>
      </c>
      <c r="AI88" s="4">
        <f t="shared" si="5"/>
        <v>2853.9840696488918</v>
      </c>
      <c r="AJ88" s="4">
        <f t="shared" ref="AJ88:AL88" si="14">AJ63+AJ37</f>
        <v>2856.6119821043862</v>
      </c>
      <c r="AK88" s="4">
        <f t="shared" si="14"/>
        <v>2858.0555318237575</v>
      </c>
      <c r="AL88" s="4">
        <f t="shared" si="14"/>
        <v>2856.9355597963968</v>
      </c>
    </row>
    <row r="89" spans="3:38">
      <c r="C89" t="s">
        <v>55</v>
      </c>
      <c r="D89" s="4"/>
      <c r="E89" s="4"/>
      <c r="F89" s="4">
        <f t="shared" si="5"/>
        <v>83</v>
      </c>
      <c r="G89" s="4">
        <f t="shared" si="5"/>
        <v>87.115776039510337</v>
      </c>
      <c r="H89" s="4">
        <f t="shared" si="5"/>
        <v>87.162766094733598</v>
      </c>
      <c r="I89" s="4">
        <f t="shared" si="5"/>
        <v>87.210453012627042</v>
      </c>
      <c r="J89" s="4">
        <f t="shared" si="5"/>
        <v>87.258260450920446</v>
      </c>
      <c r="K89" s="4">
        <f t="shared" si="5"/>
        <v>87.306372326898696</v>
      </c>
      <c r="L89" s="4">
        <f t="shared" si="5"/>
        <v>87.306372326898696</v>
      </c>
      <c r="M89" s="4">
        <f t="shared" si="5"/>
        <v>87.403956506820435</v>
      </c>
      <c r="N89" s="4">
        <f t="shared" si="5"/>
        <v>87.453141699051656</v>
      </c>
      <c r="O89" s="4">
        <f t="shared" si="5"/>
        <v>87.501289600363123</v>
      </c>
      <c r="P89" s="4">
        <f t="shared" si="5"/>
        <v>87.501289600363123</v>
      </c>
      <c r="Q89" s="4">
        <f t="shared" si="5"/>
        <v>87.454019359706024</v>
      </c>
      <c r="R89" s="4">
        <f t="shared" si="5"/>
        <v>87.454019359706024</v>
      </c>
      <c r="S89" s="4">
        <f t="shared" si="5"/>
        <v>87.406749119048925</v>
      </c>
      <c r="T89" s="4">
        <f t="shared" si="5"/>
        <v>87.359478878391826</v>
      </c>
      <c r="U89" s="4">
        <f t="shared" si="5"/>
        <v>87.312208637734727</v>
      </c>
      <c r="V89" s="4">
        <f t="shared" si="5"/>
        <v>87.170397915763445</v>
      </c>
      <c r="W89" s="4">
        <f t="shared" si="5"/>
        <v>86.981316953135064</v>
      </c>
      <c r="X89" s="4">
        <f t="shared" si="5"/>
        <v>86.792235990506668</v>
      </c>
      <c r="Y89" s="4">
        <f t="shared" si="5"/>
        <v>86.50861454656409</v>
      </c>
      <c r="Z89" s="4">
        <f t="shared" si="5"/>
        <v>86.177722861964412</v>
      </c>
      <c r="AA89" s="4">
        <f t="shared" ref="F89:AI97" si="15">AA64+AA38</f>
        <v>85.799560936707636</v>
      </c>
      <c r="AB89" s="4">
        <f t="shared" si="15"/>
        <v>85.515939492765057</v>
      </c>
      <c r="AC89" s="4">
        <f t="shared" si="15"/>
        <v>85.185047808165379</v>
      </c>
      <c r="AD89" s="4">
        <f t="shared" si="15"/>
        <v>84.806885882908603</v>
      </c>
      <c r="AE89" s="4">
        <f t="shared" si="15"/>
        <v>84.428723957651826</v>
      </c>
      <c r="AF89" s="4">
        <f t="shared" si="15"/>
        <v>83.956021551080852</v>
      </c>
      <c r="AG89" s="4">
        <f t="shared" si="15"/>
        <v>83.577859625824075</v>
      </c>
      <c r="AH89" s="4">
        <f t="shared" si="15"/>
        <v>83.1524274599102</v>
      </c>
      <c r="AI89" s="4">
        <f t="shared" si="15"/>
        <v>82.774265534653424</v>
      </c>
      <c r="AJ89" s="4">
        <f t="shared" ref="AJ89:AL89" si="16">AJ64+AJ38</f>
        <v>82.301563128082449</v>
      </c>
      <c r="AK89" s="4">
        <f t="shared" si="16"/>
        <v>81.828860721511475</v>
      </c>
      <c r="AL89" s="4">
        <f t="shared" si="16"/>
        <v>81.356158314940501</v>
      </c>
    </row>
    <row r="90" spans="3:38">
      <c r="C90" t="s">
        <v>57</v>
      </c>
      <c r="D90" s="4"/>
      <c r="E90" s="4"/>
      <c r="F90" s="4">
        <f t="shared" si="15"/>
        <v>250</v>
      </c>
      <c r="G90" s="4">
        <f t="shared" si="15"/>
        <v>254.29575263672379</v>
      </c>
      <c r="H90" s="4">
        <f t="shared" si="15"/>
        <v>254.93604449485977</v>
      </c>
      <c r="I90" s="4">
        <f t="shared" si="15"/>
        <v>255.36885855482689</v>
      </c>
      <c r="J90" s="4">
        <f t="shared" si="15"/>
        <v>255.80270213814723</v>
      </c>
      <c r="K90" s="4">
        <f t="shared" si="15"/>
        <v>256.23914632440545</v>
      </c>
      <c r="L90" s="4">
        <f t="shared" si="15"/>
        <v>256.45826441352949</v>
      </c>
      <c r="M90" s="4">
        <f t="shared" si="15"/>
        <v>257.12164659720372</v>
      </c>
      <c r="N90" s="4">
        <f t="shared" si="15"/>
        <v>257.56725939017412</v>
      </c>
      <c r="O90" s="4">
        <f t="shared" si="15"/>
        <v>257.78563535319535</v>
      </c>
      <c r="P90" s="4">
        <f t="shared" si="15"/>
        <v>258.00382845634476</v>
      </c>
      <c r="Q90" s="4">
        <f t="shared" si="15"/>
        <v>258.439808651742</v>
      </c>
      <c r="R90" s="4">
        <f t="shared" si="15"/>
        <v>258.439808651742</v>
      </c>
      <c r="S90" s="4">
        <f t="shared" si="15"/>
        <v>258.439808651742</v>
      </c>
      <c r="T90" s="4">
        <f t="shared" si="15"/>
        <v>258.439808651742</v>
      </c>
      <c r="U90" s="4">
        <f t="shared" si="15"/>
        <v>258.22518131609161</v>
      </c>
      <c r="V90" s="4">
        <f t="shared" si="15"/>
        <v>258.01055398044116</v>
      </c>
      <c r="W90" s="4">
        <f t="shared" si="15"/>
        <v>257.36667197348993</v>
      </c>
      <c r="X90" s="4">
        <f t="shared" si="15"/>
        <v>256.7227899665387</v>
      </c>
      <c r="Y90" s="4">
        <f t="shared" si="15"/>
        <v>255.86428062393702</v>
      </c>
      <c r="Z90" s="4">
        <f t="shared" si="15"/>
        <v>254.79114394568495</v>
      </c>
      <c r="AA90" s="4">
        <f t="shared" si="15"/>
        <v>253.50337993178243</v>
      </c>
      <c r="AB90" s="4">
        <f t="shared" si="15"/>
        <v>252.00098858222952</v>
      </c>
      <c r="AC90" s="4">
        <f t="shared" si="15"/>
        <v>250.49859723267662</v>
      </c>
      <c r="AD90" s="4">
        <f t="shared" si="15"/>
        <v>248.78157854747326</v>
      </c>
      <c r="AE90" s="4">
        <f t="shared" si="15"/>
        <v>246.84993252661951</v>
      </c>
      <c r="AF90" s="4">
        <f t="shared" si="15"/>
        <v>244.91828650576576</v>
      </c>
      <c r="AG90" s="4">
        <f t="shared" si="15"/>
        <v>243.20126782056241</v>
      </c>
      <c r="AH90" s="4">
        <f t="shared" si="15"/>
        <v>241.48424913535911</v>
      </c>
      <c r="AI90" s="4">
        <f t="shared" si="15"/>
        <v>239.55260311450536</v>
      </c>
      <c r="AJ90" s="4">
        <f t="shared" ref="AJ90:AL90" si="17">AJ65+AJ39</f>
        <v>237.62095709365155</v>
      </c>
      <c r="AK90" s="4">
        <f t="shared" si="17"/>
        <v>235.68931107279781</v>
      </c>
      <c r="AL90" s="4">
        <f t="shared" si="17"/>
        <v>234.40154705889535</v>
      </c>
    </row>
    <row r="91" spans="3:38">
      <c r="C91" t="s">
        <v>58</v>
      </c>
      <c r="D91" s="4"/>
      <c r="E91" s="4"/>
      <c r="F91" s="4">
        <f t="shared" si="15"/>
        <v>445</v>
      </c>
      <c r="G91" s="4">
        <f t="shared" si="15"/>
        <v>459.485260959735</v>
      </c>
      <c r="H91" s="4">
        <f t="shared" si="15"/>
        <v>462.64870676411402</v>
      </c>
      <c r="I91" s="4">
        <f t="shared" si="15"/>
        <v>465.40521926619977</v>
      </c>
      <c r="J91" s="4">
        <f t="shared" si="15"/>
        <v>468.89966467903901</v>
      </c>
      <c r="K91" s="4">
        <f t="shared" si="15"/>
        <v>472.51739225683468</v>
      </c>
      <c r="L91" s="4">
        <f t="shared" si="15"/>
        <v>476.22006961642086</v>
      </c>
      <c r="M91" s="4">
        <f t="shared" si="15"/>
        <v>480.11325012460634</v>
      </c>
      <c r="N91" s="4">
        <f t="shared" si="15"/>
        <v>484.16561755789149</v>
      </c>
      <c r="O91" s="4">
        <f t="shared" si="15"/>
        <v>487.07147039886365</v>
      </c>
      <c r="P91" s="4">
        <f t="shared" si="15"/>
        <v>490.68644942369627</v>
      </c>
      <c r="Q91" s="4">
        <f t="shared" si="15"/>
        <v>495.00132780817893</v>
      </c>
      <c r="R91" s="4">
        <f t="shared" si="15"/>
        <v>497.1287063597602</v>
      </c>
      <c r="S91" s="4">
        <f t="shared" si="15"/>
        <v>499.23478980912438</v>
      </c>
      <c r="T91" s="4">
        <f t="shared" si="15"/>
        <v>501.34282023926266</v>
      </c>
      <c r="U91" s="4">
        <f t="shared" si="15"/>
        <v>503.47720897977263</v>
      </c>
      <c r="V91" s="4">
        <f t="shared" si="15"/>
        <v>505.60817051680641</v>
      </c>
      <c r="W91" s="4">
        <f t="shared" si="15"/>
        <v>507.67566202582611</v>
      </c>
      <c r="X91" s="4">
        <f t="shared" si="15"/>
        <v>509.52088047303062</v>
      </c>
      <c r="Y91" s="4">
        <f t="shared" si="15"/>
        <v>511.33730707284963</v>
      </c>
      <c r="Z91" s="4">
        <f t="shared" si="15"/>
        <v>512.56207822614078</v>
      </c>
      <c r="AA91" s="4">
        <f t="shared" si="15"/>
        <v>513.18674832433726</v>
      </c>
      <c r="AB91" s="4">
        <f t="shared" si="15"/>
        <v>514.47703692590085</v>
      </c>
      <c r="AC91" s="4">
        <f t="shared" si="15"/>
        <v>515.77648503914713</v>
      </c>
      <c r="AD91" s="4">
        <f t="shared" si="15"/>
        <v>516.46257774509934</v>
      </c>
      <c r="AE91" s="4">
        <f t="shared" si="15"/>
        <v>517.16756971497625</v>
      </c>
      <c r="AF91" s="4">
        <f t="shared" si="15"/>
        <v>517.16756971497625</v>
      </c>
      <c r="AG91" s="4">
        <f t="shared" si="15"/>
        <v>517.16756971497625</v>
      </c>
      <c r="AH91" s="4">
        <f t="shared" si="15"/>
        <v>517.94387687606923</v>
      </c>
      <c r="AI91" s="4">
        <f t="shared" si="15"/>
        <v>517.28849547399489</v>
      </c>
      <c r="AJ91" s="4">
        <f t="shared" ref="AJ91:AL91" si="18">AJ66+AJ40</f>
        <v>517.28849547399489</v>
      </c>
      <c r="AK91" s="4">
        <f t="shared" si="18"/>
        <v>516.63311407192055</v>
      </c>
      <c r="AL91" s="4">
        <f t="shared" si="18"/>
        <v>516.63311407192055</v>
      </c>
    </row>
    <row r="92" spans="3:38">
      <c r="C92" t="s">
        <v>59</v>
      </c>
      <c r="D92" s="4"/>
      <c r="E92" s="4"/>
      <c r="F92" s="4">
        <f t="shared" si="15"/>
        <v>13</v>
      </c>
      <c r="G92" s="4">
        <f t="shared" si="15"/>
        <v>13.624199037763496</v>
      </c>
      <c r="H92" s="4">
        <f t="shared" si="15"/>
        <v>13.802183298361253</v>
      </c>
      <c r="I92" s="4">
        <f t="shared" si="15"/>
        <v>13.983201581403618</v>
      </c>
      <c r="J92" s="4">
        <f t="shared" si="15"/>
        <v>14.142959428902447</v>
      </c>
      <c r="K92" s="4">
        <f t="shared" si="15"/>
        <v>14.303883690260582</v>
      </c>
      <c r="L92" s="4">
        <f t="shared" si="15"/>
        <v>14.458260417246803</v>
      </c>
      <c r="M92" s="4">
        <f t="shared" si="15"/>
        <v>14.592058028540057</v>
      </c>
      <c r="N92" s="4">
        <f t="shared" si="15"/>
        <v>14.712084599176528</v>
      </c>
      <c r="O92" s="4">
        <f t="shared" si="15"/>
        <v>14.821899795398316</v>
      </c>
      <c r="P92" s="4">
        <f t="shared" si="15"/>
        <v>14.916976037803407</v>
      </c>
      <c r="Q92" s="4">
        <f t="shared" si="15"/>
        <v>14.997334114656537</v>
      </c>
      <c r="R92" s="4">
        <f t="shared" si="15"/>
        <v>15.048435814746021</v>
      </c>
      <c r="S92" s="4">
        <f t="shared" si="15"/>
        <v>15.092146936115736</v>
      </c>
      <c r="T92" s="4">
        <f t="shared" si="15"/>
        <v>15.114159930381662</v>
      </c>
      <c r="U92" s="4">
        <f t="shared" si="15"/>
        <v>15.121810465068727</v>
      </c>
      <c r="V92" s="4">
        <f t="shared" si="15"/>
        <v>15.129451173719389</v>
      </c>
      <c r="W92" s="4">
        <f t="shared" si="15"/>
        <v>15.151246240535144</v>
      </c>
      <c r="X92" s="4">
        <f t="shared" si="15"/>
        <v>15.158154379091318</v>
      </c>
      <c r="Y92" s="4">
        <f t="shared" si="15"/>
        <v>15.143710735076965</v>
      </c>
      <c r="Z92" s="4">
        <f t="shared" si="15"/>
        <v>15.129374403822165</v>
      </c>
      <c r="AA92" s="4">
        <f t="shared" si="15"/>
        <v>15.107869906939968</v>
      </c>
      <c r="AB92" s="4">
        <f t="shared" si="15"/>
        <v>15.10782588119246</v>
      </c>
      <c r="AC92" s="4">
        <f t="shared" si="15"/>
        <v>15.107801551174099</v>
      </c>
      <c r="AD92" s="4">
        <f t="shared" si="15"/>
        <v>15.093465219919299</v>
      </c>
      <c r="AE92" s="4">
        <f t="shared" si="15"/>
        <v>15.079128888664499</v>
      </c>
      <c r="AF92" s="4">
        <f t="shared" si="15"/>
        <v>15.050456226154902</v>
      </c>
      <c r="AG92" s="4">
        <f t="shared" si="15"/>
        <v>15.050918496503744</v>
      </c>
      <c r="AH92" s="4">
        <f t="shared" si="15"/>
        <v>15.05117852357497</v>
      </c>
      <c r="AI92" s="4">
        <f t="shared" si="15"/>
        <v>15.036842192320172</v>
      </c>
      <c r="AJ92" s="4">
        <f t="shared" ref="AJ92:AL92" si="19">AJ67+AJ41</f>
        <v>15.029674026692772</v>
      </c>
      <c r="AK92" s="4">
        <f t="shared" si="19"/>
        <v>15.022505861065373</v>
      </c>
      <c r="AL92" s="4">
        <f t="shared" si="19"/>
        <v>14.993833198555775</v>
      </c>
    </row>
    <row r="93" spans="3:38">
      <c r="C93" t="s">
        <v>61</v>
      </c>
      <c r="D93" s="4"/>
      <c r="E93" s="4"/>
      <c r="F93" s="4">
        <f t="shared" si="15"/>
        <v>403</v>
      </c>
      <c r="G93" s="4">
        <f t="shared" si="15"/>
        <v>416.11811273432181</v>
      </c>
      <c r="H93" s="4">
        <f t="shared" si="15"/>
        <v>418.98298612570323</v>
      </c>
      <c r="I93" s="4">
        <f t="shared" si="15"/>
        <v>421.47933340287301</v>
      </c>
      <c r="J93" s="4">
        <f t="shared" si="15"/>
        <v>424.64396599023081</v>
      </c>
      <c r="K93" s="4">
        <f t="shared" si="15"/>
        <v>427.92024512248179</v>
      </c>
      <c r="L93" s="4">
        <f t="shared" si="15"/>
        <v>431.27345630430921</v>
      </c>
      <c r="M93" s="4">
        <f t="shared" si="15"/>
        <v>434.79919056228397</v>
      </c>
      <c r="N93" s="4">
        <f t="shared" si="15"/>
        <v>438.46908736141637</v>
      </c>
      <c r="O93" s="4">
        <f t="shared" si="15"/>
        <v>441.10067993425184</v>
      </c>
      <c r="P93" s="4">
        <f t="shared" si="15"/>
        <v>444.37446992752729</v>
      </c>
      <c r="Q93" s="4">
        <f t="shared" si="15"/>
        <v>448.28210136336213</v>
      </c>
      <c r="R93" s="4">
        <f t="shared" si="15"/>
        <v>450.20869362468181</v>
      </c>
      <c r="S93" s="4">
        <f t="shared" si="15"/>
        <v>452.1160006586004</v>
      </c>
      <c r="T93" s="4">
        <f t="shared" si="15"/>
        <v>454.02507091330995</v>
      </c>
      <c r="U93" s="4">
        <f t="shared" si="15"/>
        <v>455.95801172774929</v>
      </c>
      <c r="V93" s="4">
        <f t="shared" si="15"/>
        <v>457.88784880510792</v>
      </c>
      <c r="W93" s="4">
        <f t="shared" si="15"/>
        <v>459.76020628406286</v>
      </c>
      <c r="X93" s="4">
        <f t="shared" si="15"/>
        <v>461.43126928231771</v>
      </c>
      <c r="Y93" s="4">
        <f t="shared" si="15"/>
        <v>463.07625786597401</v>
      </c>
      <c r="Z93" s="4">
        <f t="shared" si="15"/>
        <v>464.18543264075225</v>
      </c>
      <c r="AA93" s="4">
        <f t="shared" si="15"/>
        <v>464.75114511170329</v>
      </c>
      <c r="AB93" s="4">
        <f t="shared" si="15"/>
        <v>465.91965366547885</v>
      </c>
      <c r="AC93" s="4">
        <f t="shared" si="15"/>
        <v>467.09645723769972</v>
      </c>
      <c r="AD93" s="4">
        <f t="shared" si="15"/>
        <v>467.71779512646094</v>
      </c>
      <c r="AE93" s="4">
        <f t="shared" si="15"/>
        <v>468.35624852839436</v>
      </c>
      <c r="AF93" s="4">
        <f t="shared" si="15"/>
        <v>468.35624852839436</v>
      </c>
      <c r="AG93" s="4">
        <f t="shared" si="15"/>
        <v>468.35624852839436</v>
      </c>
      <c r="AH93" s="4">
        <f t="shared" si="15"/>
        <v>469.05928624956397</v>
      </c>
      <c r="AI93" s="4">
        <f t="shared" si="15"/>
        <v>468.46576106970787</v>
      </c>
      <c r="AJ93" s="4">
        <f t="shared" ref="AJ93:AL93" si="20">AJ68+AJ42</f>
        <v>468.46576106970787</v>
      </c>
      <c r="AK93" s="4">
        <f t="shared" si="20"/>
        <v>467.87223588985177</v>
      </c>
      <c r="AL93" s="4">
        <f t="shared" si="20"/>
        <v>467.87223588985177</v>
      </c>
    </row>
    <row r="94" spans="3:38">
      <c r="C94" t="s">
        <v>62</v>
      </c>
      <c r="D94" s="4"/>
      <c r="E94" s="4"/>
      <c r="F94" s="4">
        <f t="shared" si="15"/>
        <v>189</v>
      </c>
      <c r="G94" s="4">
        <f t="shared" si="15"/>
        <v>195.2084565052057</v>
      </c>
      <c r="H94" s="4">
        <f t="shared" si="15"/>
        <v>196.90953057355375</v>
      </c>
      <c r="I94" s="4">
        <f t="shared" si="15"/>
        <v>198.8651109709233</v>
      </c>
      <c r="J94" s="4">
        <f t="shared" si="15"/>
        <v>200.86470750787333</v>
      </c>
      <c r="K94" s="4">
        <f t="shared" si="15"/>
        <v>203.15138850365889</v>
      </c>
      <c r="L94" s="4">
        <f t="shared" si="15"/>
        <v>205.33878560953968</v>
      </c>
      <c r="M94" s="4">
        <f t="shared" si="15"/>
        <v>207.30479260730857</v>
      </c>
      <c r="N94" s="4">
        <f t="shared" si="15"/>
        <v>209.39043940885995</v>
      </c>
      <c r="O94" s="4">
        <f t="shared" si="15"/>
        <v>210.98339405930875</v>
      </c>
      <c r="P94" s="4">
        <f t="shared" si="15"/>
        <v>212.74031371614504</v>
      </c>
      <c r="Q94" s="4">
        <f t="shared" si="15"/>
        <v>214.48276791471574</v>
      </c>
      <c r="R94" s="4">
        <f t="shared" si="15"/>
        <v>215.84660778490945</v>
      </c>
      <c r="S94" s="4">
        <f t="shared" si="15"/>
        <v>217.35692056182765</v>
      </c>
      <c r="T94" s="4">
        <f t="shared" si="15"/>
        <v>218.70137185931833</v>
      </c>
      <c r="U94" s="4">
        <f t="shared" si="15"/>
        <v>219.9008784852723</v>
      </c>
      <c r="V94" s="4">
        <f t="shared" si="15"/>
        <v>221.26830883189248</v>
      </c>
      <c r="W94" s="4">
        <f t="shared" si="15"/>
        <v>221.7572441898991</v>
      </c>
      <c r="X94" s="4">
        <f t="shared" si="15"/>
        <v>222.16265288425211</v>
      </c>
      <c r="Y94" s="4">
        <f t="shared" si="15"/>
        <v>222.42571233647593</v>
      </c>
      <c r="Z94" s="4">
        <f t="shared" si="15"/>
        <v>222.69396515638806</v>
      </c>
      <c r="AA94" s="4">
        <f t="shared" si="15"/>
        <v>222.83270789317817</v>
      </c>
      <c r="AB94" s="4">
        <f t="shared" si="15"/>
        <v>222.68242433930294</v>
      </c>
      <c r="AC94" s="4">
        <f t="shared" si="15"/>
        <v>222.68242433930294</v>
      </c>
      <c r="AD94" s="4">
        <f t="shared" si="15"/>
        <v>222.38185723155243</v>
      </c>
      <c r="AE94" s="4">
        <f t="shared" si="15"/>
        <v>222.08129012380198</v>
      </c>
      <c r="AF94" s="4">
        <f t="shared" si="15"/>
        <v>221.63043946217624</v>
      </c>
      <c r="AG94" s="4">
        <f t="shared" si="15"/>
        <v>221.17958880055056</v>
      </c>
      <c r="AH94" s="4">
        <f t="shared" si="15"/>
        <v>220.5784545850496</v>
      </c>
      <c r="AI94" s="4">
        <f t="shared" si="15"/>
        <v>219.97732036954864</v>
      </c>
      <c r="AJ94" s="4">
        <f t="shared" ref="AJ94:AL94" si="21">AJ69+AJ43</f>
        <v>219.22590260017245</v>
      </c>
      <c r="AK94" s="4">
        <f t="shared" si="21"/>
        <v>218.62476838467154</v>
      </c>
      <c r="AL94" s="4">
        <f t="shared" si="21"/>
        <v>217.87335061529535</v>
      </c>
    </row>
    <row r="95" spans="3:38">
      <c r="C95" t="s">
        <v>63</v>
      </c>
      <c r="D95" s="4"/>
      <c r="E95" s="4"/>
      <c r="F95" s="4">
        <f t="shared" si="15"/>
        <v>2179</v>
      </c>
      <c r="G95" s="4">
        <f t="shared" si="15"/>
        <v>2216.7146184758099</v>
      </c>
      <c r="H95" s="4">
        <f t="shared" si="15"/>
        <v>2222.8386681130642</v>
      </c>
      <c r="I95" s="4">
        <f t="shared" si="15"/>
        <v>2228.3918903799672</v>
      </c>
      <c r="J95" s="4">
        <f t="shared" si="15"/>
        <v>2231.1947926651451</v>
      </c>
      <c r="K95" s="4">
        <f t="shared" si="15"/>
        <v>2233.1076689468832</v>
      </c>
      <c r="L95" s="4">
        <f t="shared" si="15"/>
        <v>2232.212430851645</v>
      </c>
      <c r="M95" s="4">
        <f t="shared" si="15"/>
        <v>2237.2419325096166</v>
      </c>
      <c r="N95" s="4">
        <f t="shared" si="15"/>
        <v>2241.379872558608</v>
      </c>
      <c r="O95" s="4">
        <f t="shared" si="15"/>
        <v>2243.2979880502076</v>
      </c>
      <c r="P95" s="4">
        <f t="shared" si="15"/>
        <v>2245.2098772344357</v>
      </c>
      <c r="Q95" s="4">
        <f t="shared" si="15"/>
        <v>2246.1623656983052</v>
      </c>
      <c r="R95" s="4">
        <f t="shared" si="15"/>
        <v>2250.8798255851561</v>
      </c>
      <c r="S95" s="4">
        <f t="shared" si="15"/>
        <v>2254.6283008776618</v>
      </c>
      <c r="T95" s="4">
        <f t="shared" si="15"/>
        <v>2258.3791069237191</v>
      </c>
      <c r="U95" s="4">
        <f t="shared" si="15"/>
        <v>2261.2158768404561</v>
      </c>
      <c r="V95" s="4">
        <f t="shared" si="15"/>
        <v>2262.1604411263179</v>
      </c>
      <c r="W95" s="4">
        <f t="shared" si="15"/>
        <v>2266.7882866606378</v>
      </c>
      <c r="X95" s="4">
        <f t="shared" si="15"/>
        <v>2269.365429711555</v>
      </c>
      <c r="Y95" s="4">
        <f t="shared" si="15"/>
        <v>2271.0662915495004</v>
      </c>
      <c r="Z95" s="4">
        <f t="shared" si="15"/>
        <v>2272.779561528565</v>
      </c>
      <c r="AA95" s="4">
        <f t="shared" si="15"/>
        <v>2272.779561528565</v>
      </c>
      <c r="AB95" s="4">
        <f t="shared" si="15"/>
        <v>2275.4377021673472</v>
      </c>
      <c r="AC95" s="4">
        <f t="shared" si="15"/>
        <v>2276.3278609065715</v>
      </c>
      <c r="AD95" s="4">
        <f t="shared" si="15"/>
        <v>2277.2506726487422</v>
      </c>
      <c r="AE95" s="4">
        <f t="shared" si="15"/>
        <v>2277.2506726487422</v>
      </c>
      <c r="AF95" s="4">
        <f t="shared" si="15"/>
        <v>2278.2182915671783</v>
      </c>
      <c r="AG95" s="4">
        <f t="shared" si="15"/>
        <v>2279.2100374266806</v>
      </c>
      <c r="AH95" s="4">
        <f t="shared" si="15"/>
        <v>2280.2138467567161</v>
      </c>
      <c r="AI95" s="4">
        <f t="shared" si="15"/>
        <v>2281.3027467956485</v>
      </c>
      <c r="AJ95" s="4">
        <f t="shared" ref="AJ95:AL95" si="22">AJ70+AJ44</f>
        <v>2283.4033415280487</v>
      </c>
      <c r="AK95" s="4">
        <f t="shared" si="22"/>
        <v>2284.5572281159102</v>
      </c>
      <c r="AL95" s="4">
        <f t="shared" si="22"/>
        <v>2283.661990020672</v>
      </c>
    </row>
    <row r="96" spans="3:38">
      <c r="C96" t="s">
        <v>64</v>
      </c>
      <c r="D96" s="4"/>
      <c r="E96" s="4"/>
      <c r="F96" s="4">
        <f t="shared" si="15"/>
        <v>222</v>
      </c>
      <c r="G96" s="4">
        <f t="shared" si="15"/>
        <v>232.42055550893147</v>
      </c>
      <c r="H96" s="4">
        <f t="shared" si="15"/>
        <v>232.53673072472873</v>
      </c>
      <c r="I96" s="4">
        <f t="shared" si="15"/>
        <v>232.66080483691303</v>
      </c>
      <c r="J96" s="4">
        <f t="shared" si="15"/>
        <v>232.78624504057032</v>
      </c>
      <c r="K96" s="4">
        <f t="shared" si="15"/>
        <v>232.91513602704575</v>
      </c>
      <c r="L96" s="4">
        <f t="shared" si="15"/>
        <v>232.91513602704575</v>
      </c>
      <c r="M96" s="4">
        <f t="shared" si="15"/>
        <v>233.18833836902937</v>
      </c>
      <c r="N96" s="4">
        <f t="shared" si="15"/>
        <v>233.32939533057453</v>
      </c>
      <c r="O96" s="4">
        <f t="shared" si="15"/>
        <v>233.45869466203189</v>
      </c>
      <c r="P96" s="4">
        <f t="shared" si="15"/>
        <v>233.45869466203189</v>
      </c>
      <c r="Q96" s="4">
        <f t="shared" si="15"/>
        <v>233.33934356122077</v>
      </c>
      <c r="R96" s="4">
        <f t="shared" si="15"/>
        <v>233.33934356122077</v>
      </c>
      <c r="S96" s="4">
        <f t="shared" si="15"/>
        <v>233.21999246040966</v>
      </c>
      <c r="T96" s="4">
        <f t="shared" si="15"/>
        <v>233.10064135959851</v>
      </c>
      <c r="U96" s="4">
        <f t="shared" si="15"/>
        <v>232.9812902587874</v>
      </c>
      <c r="V96" s="4">
        <f t="shared" si="15"/>
        <v>232.62323695635402</v>
      </c>
      <c r="W96" s="4">
        <f t="shared" si="15"/>
        <v>232.14583255310953</v>
      </c>
      <c r="X96" s="4">
        <f t="shared" si="15"/>
        <v>231.66842814986504</v>
      </c>
      <c r="Y96" s="4">
        <f t="shared" si="15"/>
        <v>230.95232154499828</v>
      </c>
      <c r="Z96" s="4">
        <f t="shared" si="15"/>
        <v>230.11686383932042</v>
      </c>
      <c r="AA96" s="4">
        <f t="shared" si="15"/>
        <v>229.16205503283143</v>
      </c>
      <c r="AB96" s="4">
        <f t="shared" si="15"/>
        <v>228.44594842796468</v>
      </c>
      <c r="AC96" s="4">
        <f t="shared" si="15"/>
        <v>227.61049072228681</v>
      </c>
      <c r="AD96" s="4">
        <f t="shared" si="15"/>
        <v>226.6556819157978</v>
      </c>
      <c r="AE96" s="4">
        <f t="shared" si="15"/>
        <v>225.70087310930882</v>
      </c>
      <c r="AF96" s="4">
        <f t="shared" si="15"/>
        <v>224.50736210119757</v>
      </c>
      <c r="AG96" s="4">
        <f t="shared" si="15"/>
        <v>223.55255329470859</v>
      </c>
      <c r="AH96" s="4">
        <f t="shared" si="15"/>
        <v>222.47839338740849</v>
      </c>
      <c r="AI96" s="4">
        <f t="shared" si="15"/>
        <v>221.5235845809195</v>
      </c>
      <c r="AJ96" s="4">
        <f t="shared" ref="AJ96:AL96" si="23">AJ71+AJ45</f>
        <v>220.33007357280826</v>
      </c>
      <c r="AK96" s="4">
        <f t="shared" si="23"/>
        <v>219.13656256469702</v>
      </c>
      <c r="AL96" s="4">
        <f t="shared" si="23"/>
        <v>217.94305155658577</v>
      </c>
    </row>
    <row r="97" spans="3:38">
      <c r="C97" t="s">
        <v>65</v>
      </c>
      <c r="D97" s="4"/>
      <c r="E97" s="4"/>
      <c r="F97" s="4">
        <f t="shared" si="15"/>
        <v>25</v>
      </c>
      <c r="G97" s="4">
        <f t="shared" si="15"/>
        <v>26.212046596480874</v>
      </c>
      <c r="H97" s="4">
        <f t="shared" si="15"/>
        <v>26.225753086286279</v>
      </c>
      <c r="I97" s="4">
        <f t="shared" si="15"/>
        <v>26.239953257115868</v>
      </c>
      <c r="J97" s="4">
        <f t="shared" si="15"/>
        <v>26.254238808662528</v>
      </c>
      <c r="K97" s="4">
        <f t="shared" si="15"/>
        <v>26.26874003413532</v>
      </c>
      <c r="L97" s="4">
        <f t="shared" si="15"/>
        <v>26.26874003413532</v>
      </c>
      <c r="M97" s="4">
        <f t="shared" si="15"/>
        <v>26.298706258145447</v>
      </c>
      <c r="N97" s="4">
        <f t="shared" si="15"/>
        <v>26.313967857060096</v>
      </c>
      <c r="O97" s="4">
        <f t="shared" si="15"/>
        <v>26.328494604094256</v>
      </c>
      <c r="P97" s="4">
        <f t="shared" si="15"/>
        <v>26.328494604094256</v>
      </c>
      <c r="Q97" s="4">
        <f t="shared" si="15"/>
        <v>26.314589621475484</v>
      </c>
      <c r="R97" s="4">
        <f t="shared" si="15"/>
        <v>26.314589621475484</v>
      </c>
      <c r="S97" s="4">
        <f t="shared" si="15"/>
        <v>26.300684638856712</v>
      </c>
      <c r="T97" s="4">
        <f t="shared" si="15"/>
        <v>26.28677965623794</v>
      </c>
      <c r="U97" s="4">
        <f t="shared" si="15"/>
        <v>26.272874673619167</v>
      </c>
      <c r="V97" s="4">
        <f t="shared" si="15"/>
        <v>26.231159725762854</v>
      </c>
      <c r="W97" s="4">
        <f t="shared" si="15"/>
        <v>26.175539795287769</v>
      </c>
      <c r="X97" s="4">
        <f t="shared" si="15"/>
        <v>26.11991986481268</v>
      </c>
      <c r="Y97" s="4">
        <f t="shared" si="15"/>
        <v>26.03648996910005</v>
      </c>
      <c r="Z97" s="4">
        <f t="shared" si="15"/>
        <v>25.939155090768647</v>
      </c>
      <c r="AA97" s="4">
        <f t="shared" si="15"/>
        <v>25.827915229818473</v>
      </c>
      <c r="AB97" s="4">
        <f t="shared" si="15"/>
        <v>25.744485334105843</v>
      </c>
      <c r="AC97" s="4">
        <f t="shared" si="15"/>
        <v>25.64715045577444</v>
      </c>
      <c r="AD97" s="4">
        <f t="shared" si="15"/>
        <v>25.535910594824266</v>
      </c>
      <c r="AE97" s="4">
        <f t="shared" si="15"/>
        <v>25.424670733874091</v>
      </c>
      <c r="AF97" s="4">
        <f t="shared" si="15"/>
        <v>25.285620907686372</v>
      </c>
      <c r="AG97" s="4">
        <f t="shared" si="15"/>
        <v>25.174381046736197</v>
      </c>
      <c r="AH97" s="4">
        <f t="shared" ref="F97:AI103" si="24">AH72+AH46</f>
        <v>25.049236203167254</v>
      </c>
      <c r="AI97" s="4">
        <f t="shared" si="24"/>
        <v>24.937996342217083</v>
      </c>
      <c r="AJ97" s="4">
        <f t="shared" ref="AJ97:AL97" si="25">AJ72+AJ46</f>
        <v>24.798946516029364</v>
      </c>
      <c r="AK97" s="4">
        <f t="shared" si="25"/>
        <v>24.659896689841645</v>
      </c>
      <c r="AL97" s="4">
        <f t="shared" si="25"/>
        <v>24.520846863653926</v>
      </c>
    </row>
    <row r="98" spans="3:38">
      <c r="C98" t="s">
        <v>66</v>
      </c>
      <c r="D98" s="4"/>
      <c r="E98" s="4"/>
      <c r="F98" s="4">
        <f t="shared" si="24"/>
        <v>2876</v>
      </c>
      <c r="G98" s="4">
        <f t="shared" si="24"/>
        <v>3014.092033277524</v>
      </c>
      <c r="H98" s="4">
        <f t="shared" si="24"/>
        <v>3053.4676281605357</v>
      </c>
      <c r="I98" s="4">
        <f t="shared" si="24"/>
        <v>3093.5144421628311</v>
      </c>
      <c r="J98" s="4">
        <f t="shared" si="24"/>
        <v>3128.8577936556485</v>
      </c>
      <c r="K98" s="4">
        <f t="shared" si="24"/>
        <v>3164.459191783802</v>
      </c>
      <c r="L98" s="4">
        <f t="shared" si="24"/>
        <v>3198.6120738462923</v>
      </c>
      <c r="M98" s="4">
        <f t="shared" si="24"/>
        <v>3228.2122223139386</v>
      </c>
      <c r="N98" s="4">
        <f t="shared" si="24"/>
        <v>3254.7657928639765</v>
      </c>
      <c r="O98" s="4">
        <f t="shared" si="24"/>
        <v>3279.0602931973499</v>
      </c>
      <c r="P98" s="4">
        <f t="shared" si="24"/>
        <v>3300.0940834401995</v>
      </c>
      <c r="Q98" s="4">
        <f t="shared" si="24"/>
        <v>3317.8717625963227</v>
      </c>
      <c r="R98" s="4">
        <f t="shared" si="24"/>
        <v>3329.1770310161191</v>
      </c>
      <c r="S98" s="4">
        <f t="shared" si="24"/>
        <v>3338.847276020681</v>
      </c>
      <c r="T98" s="4">
        <f t="shared" si="24"/>
        <v>3343.7172276752049</v>
      </c>
      <c r="U98" s="4">
        <f t="shared" si="24"/>
        <v>3345.4097613490503</v>
      </c>
      <c r="V98" s="4">
        <f t="shared" si="24"/>
        <v>3347.1001212013043</v>
      </c>
      <c r="W98" s="4">
        <f t="shared" si="24"/>
        <v>3351.9218605983897</v>
      </c>
      <c r="X98" s="4">
        <f t="shared" si="24"/>
        <v>3353.4501534051246</v>
      </c>
      <c r="Y98" s="4">
        <f t="shared" si="24"/>
        <v>3350.254774929334</v>
      </c>
      <c r="Z98" s="4">
        <f t="shared" si="24"/>
        <v>3347.0831373378874</v>
      </c>
      <c r="AA98" s="4">
        <f t="shared" si="24"/>
        <v>3342.3256809507179</v>
      </c>
      <c r="AB98" s="4">
        <f t="shared" si="24"/>
        <v>3342.3159411007305</v>
      </c>
      <c r="AC98" s="4">
        <f t="shared" si="24"/>
        <v>3342.3105585520534</v>
      </c>
      <c r="AD98" s="4">
        <f t="shared" si="24"/>
        <v>3339.1389209606068</v>
      </c>
      <c r="AE98" s="4">
        <f t="shared" si="24"/>
        <v>3335.9672833691607</v>
      </c>
      <c r="AF98" s="4">
        <f t="shared" si="24"/>
        <v>3329.6240081862679</v>
      </c>
      <c r="AG98" s="4">
        <f t="shared" si="24"/>
        <v>3329.7262766111353</v>
      </c>
      <c r="AH98" s="4">
        <f t="shared" si="24"/>
        <v>3329.7838026001227</v>
      </c>
      <c r="AI98" s="4">
        <f t="shared" si="24"/>
        <v>3326.6121650086766</v>
      </c>
      <c r="AJ98" s="4">
        <f t="shared" ref="AJ98:AL98" si="26">AJ73+AJ47</f>
        <v>3325.0263462129533</v>
      </c>
      <c r="AK98" s="4">
        <f t="shared" si="26"/>
        <v>3323.44052741723</v>
      </c>
      <c r="AL98" s="4">
        <f t="shared" si="26"/>
        <v>3317.0972522343372</v>
      </c>
    </row>
    <row r="99" spans="3:38">
      <c r="C99" t="s">
        <v>67</v>
      </c>
      <c r="D99" s="4"/>
      <c r="E99" s="4"/>
      <c r="F99" s="4">
        <f t="shared" si="24"/>
        <v>15251</v>
      </c>
      <c r="G99" s="4">
        <f t="shared" si="24"/>
        <v>15605.328359893476</v>
      </c>
      <c r="H99" s="4">
        <f t="shared" si="24"/>
        <v>15674.904576105841</v>
      </c>
      <c r="I99" s="4">
        <f t="shared" si="24"/>
        <v>15767.381673858556</v>
      </c>
      <c r="J99" s="4">
        <f t="shared" si="24"/>
        <v>15862.099038351993</v>
      </c>
      <c r="K99" s="4">
        <f t="shared" si="24"/>
        <v>15965.388664231396</v>
      </c>
      <c r="L99" s="4">
        <f t="shared" si="24"/>
        <v>16068.491459810877</v>
      </c>
      <c r="M99" s="4">
        <f t="shared" si="24"/>
        <v>16185.090560112796</v>
      </c>
      <c r="N99" s="4">
        <f t="shared" si="24"/>
        <v>16305.851237574418</v>
      </c>
      <c r="O99" s="4">
        <f t="shared" si="24"/>
        <v>16384.917024836941</v>
      </c>
      <c r="P99" s="4">
        <f t="shared" si="24"/>
        <v>16462.831540345789</v>
      </c>
      <c r="Q99" s="4">
        <f t="shared" si="24"/>
        <v>16534.865143552943</v>
      </c>
      <c r="R99" s="4">
        <f t="shared" si="24"/>
        <v>16596.926106553881</v>
      </c>
      <c r="S99" s="4">
        <f t="shared" si="24"/>
        <v>16654.000749451716</v>
      </c>
      <c r="T99" s="4">
        <f t="shared" si="24"/>
        <v>16706.921387678383</v>
      </c>
      <c r="U99" s="4">
        <f t="shared" si="24"/>
        <v>16754.731152268658</v>
      </c>
      <c r="V99" s="4">
        <f t="shared" si="24"/>
        <v>16798.386912187765</v>
      </c>
      <c r="W99" s="4">
        <f t="shared" si="24"/>
        <v>16824.399935201807</v>
      </c>
      <c r="X99" s="4">
        <f t="shared" si="24"/>
        <v>16832.700372055606</v>
      </c>
      <c r="Y99" s="4">
        <f t="shared" si="24"/>
        <v>16832.373843245332</v>
      </c>
      <c r="Z99" s="4">
        <f t="shared" si="24"/>
        <v>16829.301261072669</v>
      </c>
      <c r="AA99" s="4">
        <f t="shared" si="24"/>
        <v>16821.374484818716</v>
      </c>
      <c r="AB99" s="4">
        <f t="shared" si="24"/>
        <v>16815.750252072128</v>
      </c>
      <c r="AC99" s="4">
        <f t="shared" si="24"/>
        <v>16808.017878606632</v>
      </c>
      <c r="AD99" s="4">
        <f t="shared" si="24"/>
        <v>16795.11235473811</v>
      </c>
      <c r="AE99" s="4">
        <f t="shared" si="24"/>
        <v>16779.779733828942</v>
      </c>
      <c r="AF99" s="4">
        <f t="shared" si="24"/>
        <v>16761.701059557388</v>
      </c>
      <c r="AG99" s="4">
        <f t="shared" si="24"/>
        <v>16744.835933806156</v>
      </c>
      <c r="AH99" s="4">
        <f t="shared" si="24"/>
        <v>16725.86266733602</v>
      </c>
      <c r="AI99" s="4">
        <f t="shared" si="24"/>
        <v>16700.961634380965</v>
      </c>
      <c r="AJ99" s="4">
        <f t="shared" ref="AJ99:AL99" si="27">AJ74+AJ48</f>
        <v>16676.959062183021</v>
      </c>
      <c r="AK99" s="4">
        <f t="shared" si="27"/>
        <v>16648.487400789687</v>
      </c>
      <c r="AL99" s="4">
        <f t="shared" si="27"/>
        <v>16626.281759825633</v>
      </c>
    </row>
    <row r="100" spans="3:38">
      <c r="C100" t="s">
        <v>69</v>
      </c>
      <c r="D100" s="4"/>
      <c r="E100" s="4"/>
      <c r="F100" s="4">
        <f t="shared" si="24"/>
        <v>5074</v>
      </c>
      <c r="G100" s="4">
        <f t="shared" si="24"/>
        <v>5235.4883552658794</v>
      </c>
      <c r="H100" s="4">
        <f t="shared" si="24"/>
        <v>5271.8756262517982</v>
      </c>
      <c r="I100" s="4">
        <f t="shared" si="24"/>
        <v>5308.6893151896465</v>
      </c>
      <c r="J100" s="4">
        <f t="shared" si="24"/>
        <v>5344.9920922388246</v>
      </c>
      <c r="K100" s="4">
        <f t="shared" si="24"/>
        <v>5381.2817904937674</v>
      </c>
      <c r="L100" s="4">
        <f t="shared" si="24"/>
        <v>5415.4956624342221</v>
      </c>
      <c r="M100" s="4">
        <f t="shared" si="24"/>
        <v>5450.4271158421961</v>
      </c>
      <c r="N100" s="4">
        <f t="shared" si="24"/>
        <v>5483.9681456433937</v>
      </c>
      <c r="O100" s="4">
        <f t="shared" si="24"/>
        <v>5511.4828631344171</v>
      </c>
      <c r="P100" s="4">
        <f t="shared" si="24"/>
        <v>5538.9070655173618</v>
      </c>
      <c r="Q100" s="4">
        <f t="shared" si="24"/>
        <v>5564.4948081502507</v>
      </c>
      <c r="R100" s="4">
        <f t="shared" si="24"/>
        <v>5587.2373460499784</v>
      </c>
      <c r="S100" s="4">
        <f t="shared" si="24"/>
        <v>5608.5572815831238</v>
      </c>
      <c r="T100" s="4">
        <f t="shared" si="24"/>
        <v>5628.1765300283332</v>
      </c>
      <c r="U100" s="4">
        <f t="shared" si="24"/>
        <v>5644.9892918973037</v>
      </c>
      <c r="V100" s="4">
        <f t="shared" si="24"/>
        <v>5660.1013666783365</v>
      </c>
      <c r="W100" s="4">
        <f t="shared" si="24"/>
        <v>5669.7040622092045</v>
      </c>
      <c r="X100" s="4">
        <f t="shared" si="24"/>
        <v>5676.1965470797886</v>
      </c>
      <c r="Y100" s="4">
        <f t="shared" si="24"/>
        <v>5678.9190579450669</v>
      </c>
      <c r="Z100" s="4">
        <f t="shared" si="24"/>
        <v>5679.7080545550925</v>
      </c>
      <c r="AA100" s="4">
        <f t="shared" si="24"/>
        <v>5677.3672223134836</v>
      </c>
      <c r="AB100" s="4">
        <f t="shared" si="24"/>
        <v>5675.207420288034</v>
      </c>
      <c r="AC100" s="4">
        <f t="shared" si="24"/>
        <v>5671.8513036662007</v>
      </c>
      <c r="AD100" s="4">
        <f t="shared" si="24"/>
        <v>5664.9967583632997</v>
      </c>
      <c r="AE100" s="4">
        <f t="shared" si="24"/>
        <v>5656.577298634581</v>
      </c>
      <c r="AF100" s="4">
        <f t="shared" si="24"/>
        <v>5646.2243246506105</v>
      </c>
      <c r="AG100" s="4">
        <f t="shared" si="24"/>
        <v>5636.6538078795484</v>
      </c>
      <c r="AH100" s="4">
        <f t="shared" si="24"/>
        <v>5625.8869765121035</v>
      </c>
      <c r="AI100" s="4">
        <f t="shared" si="24"/>
        <v>5612.5929558417183</v>
      </c>
      <c r="AJ100" s="4">
        <f t="shared" ref="AJ100:AL100" si="28">AJ75+AJ49</f>
        <v>5599.7130967080129</v>
      </c>
      <c r="AK100" s="4">
        <f t="shared" si="28"/>
        <v>5584.764255064797</v>
      </c>
      <c r="AL100" s="4">
        <f t="shared" si="28"/>
        <v>5572.7127197686277</v>
      </c>
    </row>
    <row r="101" spans="3:38">
      <c r="C101" t="s">
        <v>17</v>
      </c>
      <c r="D101" s="4"/>
      <c r="E101" s="4"/>
      <c r="F101" s="4">
        <f t="shared" si="24"/>
        <v>5438</v>
      </c>
      <c r="G101" s="4">
        <f t="shared" si="24"/>
        <v>5564.341723237867</v>
      </c>
      <c r="H101" s="4">
        <f t="shared" si="24"/>
        <v>5589.1502907916565</v>
      </c>
      <c r="I101" s="4">
        <f t="shared" si="24"/>
        <v>5622.1245519928416</v>
      </c>
      <c r="J101" s="4">
        <f t="shared" si="24"/>
        <v>5655.8976178977191</v>
      </c>
      <c r="K101" s="4">
        <f t="shared" si="24"/>
        <v>5692.7272674637934</v>
      </c>
      <c r="L101" s="4">
        <f t="shared" si="24"/>
        <v>5729.4902995509492</v>
      </c>
      <c r="M101" s="4">
        <f t="shared" si="24"/>
        <v>5771.0656655887069</v>
      </c>
      <c r="N101" s="4">
        <f t="shared" si="24"/>
        <v>5814.1249118044489</v>
      </c>
      <c r="O101" s="4">
        <f t="shared" si="24"/>
        <v>5842.3171451749567</v>
      </c>
      <c r="P101" s="4">
        <f t="shared" si="24"/>
        <v>5870.0988732804635</v>
      </c>
      <c r="Q101" s="4">
        <f t="shared" si="24"/>
        <v>5895.7836634083578</v>
      </c>
      <c r="R101" s="4">
        <f t="shared" si="24"/>
        <v>5917.9125413048314</v>
      </c>
      <c r="S101" s="4">
        <f t="shared" si="24"/>
        <v>5938.2634630855937</v>
      </c>
      <c r="T101" s="4">
        <f t="shared" si="24"/>
        <v>5957.1332047862443</v>
      </c>
      <c r="U101" s="4">
        <f t="shared" si="24"/>
        <v>5974.1805787185713</v>
      </c>
      <c r="V101" s="4">
        <f t="shared" si="24"/>
        <v>5989.7467725707857</v>
      </c>
      <c r="W101" s="4">
        <f t="shared" si="24"/>
        <v>5999.0221524901581</v>
      </c>
      <c r="X101" s="4">
        <f t="shared" si="24"/>
        <v>6001.9818125525117</v>
      </c>
      <c r="Y101" s="4">
        <f t="shared" si="24"/>
        <v>6001.8653832252367</v>
      </c>
      <c r="Z101" s="4">
        <f t="shared" si="24"/>
        <v>6000.7698024859455</v>
      </c>
      <c r="AA101" s="4">
        <f t="shared" si="24"/>
        <v>5997.943377381428</v>
      </c>
      <c r="AB101" s="4">
        <f t="shared" si="24"/>
        <v>5995.9379628069109</v>
      </c>
      <c r="AC101" s="4">
        <f t="shared" si="24"/>
        <v>5993.1808552791854</v>
      </c>
      <c r="AD101" s="4">
        <f t="shared" si="24"/>
        <v>5988.57917415683</v>
      </c>
      <c r="AE101" s="4">
        <f t="shared" si="24"/>
        <v>5983.1120708518629</v>
      </c>
      <c r="AF101" s="4">
        <f t="shared" si="24"/>
        <v>5976.6658161348796</v>
      </c>
      <c r="AG101" s="4">
        <f t="shared" si="24"/>
        <v>5970.6522725092036</v>
      </c>
      <c r="AH101" s="4">
        <f t="shared" si="24"/>
        <v>5963.8870359303164</v>
      </c>
      <c r="AI101" s="4">
        <f t="shared" si="24"/>
        <v>5955.0081547284544</v>
      </c>
      <c r="AJ101" s="4">
        <f t="shared" ref="AJ101:AL101" si="29">AJ76+AJ50</f>
        <v>5946.4496347879649</v>
      </c>
      <c r="AK101" s="4">
        <f t="shared" si="29"/>
        <v>5936.2975860923416</v>
      </c>
      <c r="AL101" s="4">
        <f t="shared" si="29"/>
        <v>5928.3797921403029</v>
      </c>
    </row>
    <row r="102" spans="3:38">
      <c r="C102" t="s">
        <v>74</v>
      </c>
      <c r="D102" s="4"/>
      <c r="E102" s="4"/>
      <c r="F102" s="4">
        <f t="shared" si="24"/>
        <v>14775</v>
      </c>
      <c r="G102" s="4">
        <f t="shared" si="24"/>
        <v>15118.269393313625</v>
      </c>
      <c r="H102" s="4">
        <f t="shared" si="24"/>
        <v>15185.674061501792</v>
      </c>
      <c r="I102" s="4">
        <f t="shared" si="24"/>
        <v>15275.26485025639</v>
      </c>
      <c r="J102" s="4">
        <f t="shared" si="24"/>
        <v>15367.025984633841</v>
      </c>
      <c r="K102" s="4">
        <f t="shared" si="24"/>
        <v>15467.091830963142</v>
      </c>
      <c r="L102" s="4">
        <f t="shared" si="24"/>
        <v>15566.976678165742</v>
      </c>
      <c r="M102" s="4">
        <f t="shared" si="24"/>
        <v>15679.936596004627</v>
      </c>
      <c r="N102" s="4">
        <f t="shared" si="24"/>
        <v>15796.928203734968</v>
      </c>
      <c r="O102" s="4">
        <f t="shared" si="24"/>
        <v>15873.526263324751</v>
      </c>
      <c r="P102" s="4">
        <f t="shared" si="24"/>
        <v>15949.008983581993</v>
      </c>
      <c r="Q102" s="4">
        <f t="shared" si="24"/>
        <v>16018.794341092038</v>
      </c>
      <c r="R102" s="4">
        <f t="shared" si="24"/>
        <v>16078.918315148749</v>
      </c>
      <c r="S102" s="4">
        <f t="shared" si="24"/>
        <v>16134.211597478792</v>
      </c>
      <c r="T102" s="4">
        <f t="shared" si="24"/>
        <v>16185.480526060459</v>
      </c>
      <c r="U102" s="4">
        <f t="shared" si="24"/>
        <v>16231.798096830989</v>
      </c>
      <c r="V102" s="4">
        <f t="shared" si="24"/>
        <v>16274.09131385314</v>
      </c>
      <c r="W102" s="4">
        <f t="shared" si="24"/>
        <v>16299.292442633709</v>
      </c>
      <c r="X102" s="4">
        <f t="shared" si="24"/>
        <v>16307.333813987379</v>
      </c>
      <c r="Y102" s="4">
        <f t="shared" si="24"/>
        <v>16307.017476490048</v>
      </c>
      <c r="Z102" s="4">
        <f t="shared" si="24"/>
        <v>16304.0407928889</v>
      </c>
      <c r="AA102" s="4">
        <f t="shared" si="24"/>
        <v>16296.361419788636</v>
      </c>
      <c r="AB102" s="4">
        <f t="shared" si="24"/>
        <v>16290.912725353461</v>
      </c>
      <c r="AC102" s="4">
        <f t="shared" si="24"/>
        <v>16283.421687522979</v>
      </c>
      <c r="AD102" s="4">
        <f t="shared" si="24"/>
        <v>16270.918958839127</v>
      </c>
      <c r="AE102" s="4">
        <f t="shared" si="24"/>
        <v>16256.064885405716</v>
      </c>
      <c r="AF102" s="4">
        <f t="shared" si="24"/>
        <v>16238.550465868491</v>
      </c>
      <c r="AG102" s="4">
        <f t="shared" si="24"/>
        <v>16222.211718706047</v>
      </c>
      <c r="AH102" s="4">
        <f t="shared" si="24"/>
        <v>16203.830628148298</v>
      </c>
      <c r="AI102" s="4">
        <f t="shared" si="24"/>
        <v>16179.706783029225</v>
      </c>
      <c r="AJ102" s="4">
        <f t="shared" ref="AJ102:AL102" si="30">AJ77+AJ51</f>
        <v>16156.45335674737</v>
      </c>
      <c r="AK102" s="4">
        <f t="shared" si="30"/>
        <v>16128.870326317463</v>
      </c>
      <c r="AL102" s="4">
        <f t="shared" si="30"/>
        <v>16107.357747126334</v>
      </c>
    </row>
    <row r="103" spans="3:38">
      <c r="C103" t="s">
        <v>75</v>
      </c>
      <c r="D103" s="4"/>
      <c r="E103" s="4"/>
      <c r="F103" s="4">
        <f t="shared" si="24"/>
        <v>14775</v>
      </c>
      <c r="G103" s="4">
        <f t="shared" si="24"/>
        <v>15118.269393313625</v>
      </c>
      <c r="H103" s="4">
        <f t="shared" si="24"/>
        <v>15185.674061501792</v>
      </c>
      <c r="I103" s="4">
        <f t="shared" si="24"/>
        <v>15275.26485025639</v>
      </c>
      <c r="J103" s="4">
        <f t="shared" si="24"/>
        <v>15367.025984633841</v>
      </c>
      <c r="K103" s="4">
        <f t="shared" si="24"/>
        <v>15467.091830963142</v>
      </c>
      <c r="L103" s="4">
        <f t="shared" si="24"/>
        <v>15566.976678165742</v>
      </c>
      <c r="M103" s="4">
        <f t="shared" si="24"/>
        <v>15679.936596004627</v>
      </c>
      <c r="N103" s="4">
        <f t="shared" si="24"/>
        <v>15796.928203734968</v>
      </c>
      <c r="O103" s="4">
        <f t="shared" si="24"/>
        <v>15873.526263324751</v>
      </c>
      <c r="P103" s="4">
        <f t="shared" si="24"/>
        <v>15949.008983581993</v>
      </c>
      <c r="Q103" s="4">
        <f t="shared" si="24"/>
        <v>16018.794341092038</v>
      </c>
      <c r="R103" s="4">
        <f t="shared" si="24"/>
        <v>16078.918315148749</v>
      </c>
      <c r="S103" s="4">
        <f t="shared" si="24"/>
        <v>16134.211597478792</v>
      </c>
      <c r="T103" s="4">
        <f t="shared" si="24"/>
        <v>16185.480526060459</v>
      </c>
      <c r="U103" s="4">
        <f t="shared" si="24"/>
        <v>16231.798096830989</v>
      </c>
      <c r="V103" s="4">
        <f t="shared" si="24"/>
        <v>16274.09131385314</v>
      </c>
      <c r="W103" s="4">
        <f t="shared" si="24"/>
        <v>16299.292442633709</v>
      </c>
      <c r="X103" s="4">
        <f t="shared" si="24"/>
        <v>16307.333813987379</v>
      </c>
      <c r="Y103" s="4">
        <f t="shared" si="24"/>
        <v>16307.017476490048</v>
      </c>
      <c r="Z103" s="4">
        <f t="shared" si="24"/>
        <v>16304.0407928889</v>
      </c>
      <c r="AA103" s="4">
        <f t="shared" si="24"/>
        <v>16296.361419788636</v>
      </c>
      <c r="AB103" s="4">
        <f t="shared" si="24"/>
        <v>16290.912725353461</v>
      </c>
      <c r="AC103" s="4">
        <f t="shared" si="24"/>
        <v>16283.421687522979</v>
      </c>
      <c r="AD103" s="4">
        <f t="shared" si="24"/>
        <v>16270.918958839127</v>
      </c>
      <c r="AE103" s="4">
        <f t="shared" si="24"/>
        <v>16256.064885405716</v>
      </c>
      <c r="AF103" s="4">
        <f t="shared" si="24"/>
        <v>16238.550465868491</v>
      </c>
      <c r="AG103" s="4">
        <f t="shared" si="24"/>
        <v>16222.211718706047</v>
      </c>
      <c r="AH103" s="4">
        <f t="shared" si="24"/>
        <v>16203.830628148298</v>
      </c>
      <c r="AI103" s="4">
        <f t="shared" si="24"/>
        <v>16179.706783029225</v>
      </c>
      <c r="AJ103" s="4">
        <f t="shared" ref="AJ103:AL103" si="31">AJ78+AJ52</f>
        <v>16156.45335674737</v>
      </c>
      <c r="AK103" s="4">
        <f t="shared" si="31"/>
        <v>16128.870326317463</v>
      </c>
      <c r="AL103" s="4">
        <f t="shared" si="31"/>
        <v>16107.357747126334</v>
      </c>
    </row>
  </sheetData>
  <mergeCells count="1">
    <mergeCell ref="C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C49B3-88FE-41B4-94F2-59844A7C2AB0}">
  <dimension ref="B2:D61"/>
  <sheetViews>
    <sheetView topLeftCell="A27" workbookViewId="0">
      <selection activeCell="A27" sqref="A27"/>
    </sheetView>
  </sheetViews>
  <sheetFormatPr defaultRowHeight="14.45"/>
  <cols>
    <col min="2" max="2" width="29" bestFit="1" customWidth="1"/>
    <col min="3" max="3" width="42" customWidth="1"/>
    <col min="4" max="4" width="56.7109375" customWidth="1"/>
  </cols>
  <sheetData>
    <row r="2" spans="2:4">
      <c r="B2" s="2" t="s">
        <v>36</v>
      </c>
      <c r="C2" s="2" t="s">
        <v>82</v>
      </c>
      <c r="D2" s="2" t="s">
        <v>41</v>
      </c>
    </row>
    <row r="3" spans="2:4">
      <c r="B3" t="s">
        <v>43</v>
      </c>
      <c r="C3" t="s">
        <v>83</v>
      </c>
      <c r="D3" t="s">
        <v>44</v>
      </c>
    </row>
    <row r="4" spans="2:4">
      <c r="B4" t="s">
        <v>45</v>
      </c>
      <c r="C4" t="s">
        <v>83</v>
      </c>
      <c r="D4" t="s">
        <v>46</v>
      </c>
    </row>
    <row r="5" spans="2:4">
      <c r="B5" t="s">
        <v>47</v>
      </c>
      <c r="C5" t="s">
        <v>83</v>
      </c>
      <c r="D5" t="s">
        <v>3</v>
      </c>
    </row>
    <row r="6" spans="2:4">
      <c r="B6" t="s">
        <v>48</v>
      </c>
      <c r="C6" t="s">
        <v>83</v>
      </c>
      <c r="D6" t="s">
        <v>4</v>
      </c>
    </row>
    <row r="7" spans="2:4">
      <c r="B7" t="s">
        <v>49</v>
      </c>
      <c r="C7" t="s">
        <v>50</v>
      </c>
      <c r="D7" t="s">
        <v>10</v>
      </c>
    </row>
    <row r="8" spans="2:4">
      <c r="B8" t="s">
        <v>51</v>
      </c>
      <c r="C8" t="s">
        <v>83</v>
      </c>
      <c r="D8" t="s">
        <v>5</v>
      </c>
    </row>
    <row r="9" spans="2:4">
      <c r="B9" t="s">
        <v>52</v>
      </c>
      <c r="C9" t="s">
        <v>83</v>
      </c>
      <c r="D9" t="s">
        <v>4</v>
      </c>
    </row>
    <row r="10" spans="2:4">
      <c r="B10" t="s">
        <v>53</v>
      </c>
      <c r="C10" t="s">
        <v>54</v>
      </c>
      <c r="D10" t="s">
        <v>3</v>
      </c>
    </row>
    <row r="11" spans="2:4">
      <c r="B11" t="s">
        <v>55</v>
      </c>
      <c r="C11" t="s">
        <v>56</v>
      </c>
      <c r="D11" t="s">
        <v>4</v>
      </c>
    </row>
    <row r="12" spans="2:4">
      <c r="B12" t="s">
        <v>57</v>
      </c>
      <c r="C12" t="s">
        <v>56</v>
      </c>
      <c r="D12" t="s">
        <v>12</v>
      </c>
    </row>
    <row r="13" spans="2:4">
      <c r="B13" t="s">
        <v>58</v>
      </c>
      <c r="C13" t="s">
        <v>50</v>
      </c>
      <c r="D13" t="s">
        <v>10</v>
      </c>
    </row>
    <row r="14" spans="2:4">
      <c r="B14" t="s">
        <v>59</v>
      </c>
      <c r="C14" t="s">
        <v>60</v>
      </c>
      <c r="D14" t="s">
        <v>46</v>
      </c>
    </row>
    <row r="15" spans="2:4">
      <c r="B15" t="s">
        <v>61</v>
      </c>
      <c r="C15" t="s">
        <v>83</v>
      </c>
      <c r="D15" t="s">
        <v>10</v>
      </c>
    </row>
    <row r="16" spans="2:4">
      <c r="B16" t="s">
        <v>62</v>
      </c>
      <c r="C16" t="s">
        <v>83</v>
      </c>
      <c r="D16" t="s">
        <v>5</v>
      </c>
    </row>
    <row r="17" spans="2:4">
      <c r="B17" t="s">
        <v>63</v>
      </c>
      <c r="C17" t="s">
        <v>83</v>
      </c>
      <c r="D17" t="s">
        <v>3</v>
      </c>
    </row>
    <row r="18" spans="2:4">
      <c r="B18" t="s">
        <v>64</v>
      </c>
      <c r="C18" t="s">
        <v>83</v>
      </c>
      <c r="D18" t="s">
        <v>4</v>
      </c>
    </row>
    <row r="19" spans="2:4">
      <c r="B19" t="s">
        <v>65</v>
      </c>
      <c r="C19" t="s">
        <v>83</v>
      </c>
      <c r="D19" t="s">
        <v>4</v>
      </c>
    </row>
    <row r="20" spans="2:4">
      <c r="B20" t="s">
        <v>66</v>
      </c>
      <c r="C20" t="s">
        <v>83</v>
      </c>
      <c r="D20" t="s">
        <v>46</v>
      </c>
    </row>
    <row r="21" spans="2:4">
      <c r="B21" t="s">
        <v>67</v>
      </c>
      <c r="C21" t="s">
        <v>83</v>
      </c>
      <c r="D21" t="s">
        <v>68</v>
      </c>
    </row>
    <row r="22" spans="2:4">
      <c r="B22" t="s">
        <v>69</v>
      </c>
      <c r="C22" t="s">
        <v>70</v>
      </c>
      <c r="D22" t="s">
        <v>71</v>
      </c>
    </row>
    <row r="23" spans="2:4">
      <c r="B23" t="s">
        <v>17</v>
      </c>
      <c r="C23" t="s">
        <v>72</v>
      </c>
      <c r="D23" t="s">
        <v>73</v>
      </c>
    </row>
    <row r="24" spans="2:4">
      <c r="B24" t="s">
        <v>74</v>
      </c>
      <c r="C24" t="s">
        <v>72</v>
      </c>
      <c r="D24" t="s">
        <v>68</v>
      </c>
    </row>
    <row r="25" spans="2:4">
      <c r="B25" t="s">
        <v>75</v>
      </c>
      <c r="C25" t="s">
        <v>72</v>
      </c>
      <c r="D25" t="s">
        <v>68</v>
      </c>
    </row>
    <row r="29" spans="2:4" ht="14.25" customHeight="1">
      <c r="B29" s="18" t="s">
        <v>84</v>
      </c>
      <c r="C29" s="19"/>
      <c r="D29" s="19"/>
    </row>
    <row r="30" spans="2:4" ht="15">
      <c r="B30" s="20"/>
      <c r="C30" s="32"/>
      <c r="D30" s="32"/>
    </row>
    <row r="31" spans="2:4" ht="15">
      <c r="B31" s="24" t="s">
        <v>36</v>
      </c>
      <c r="C31" s="24" t="s">
        <v>82</v>
      </c>
      <c r="D31" s="24" t="s">
        <v>41</v>
      </c>
    </row>
    <row r="32" spans="2:4" ht="6" customHeight="1">
      <c r="B32" s="25"/>
      <c r="C32" s="25"/>
      <c r="D32" s="25"/>
    </row>
    <row r="33" spans="2:4" ht="15">
      <c r="B33" s="26" t="s">
        <v>43</v>
      </c>
      <c r="C33" s="27" t="s">
        <v>83</v>
      </c>
      <c r="D33" s="27" t="s">
        <v>44</v>
      </c>
    </row>
    <row r="34" spans="2:4" ht="15">
      <c r="B34" s="26" t="s">
        <v>45</v>
      </c>
      <c r="C34" s="27" t="s">
        <v>83</v>
      </c>
      <c r="D34" s="27" t="s">
        <v>46</v>
      </c>
    </row>
    <row r="35" spans="2:4" ht="15">
      <c r="B35" s="26" t="s">
        <v>47</v>
      </c>
      <c r="C35" s="27" t="s">
        <v>83</v>
      </c>
      <c r="D35" s="27" t="s">
        <v>3</v>
      </c>
    </row>
    <row r="36" spans="2:4" ht="15">
      <c r="B36" s="26" t="s">
        <v>48</v>
      </c>
      <c r="C36" s="27" t="s">
        <v>83</v>
      </c>
      <c r="D36" s="27" t="s">
        <v>4</v>
      </c>
    </row>
    <row r="37" spans="2:4" ht="15">
      <c r="B37" s="26" t="s">
        <v>49</v>
      </c>
      <c r="C37" s="27" t="s">
        <v>50</v>
      </c>
      <c r="D37" s="27" t="s">
        <v>10</v>
      </c>
    </row>
    <row r="38" spans="2:4" ht="15">
      <c r="B38" s="26" t="s">
        <v>51</v>
      </c>
      <c r="C38" s="27" t="s">
        <v>83</v>
      </c>
      <c r="D38" s="27" t="s">
        <v>5</v>
      </c>
    </row>
    <row r="39" spans="2:4" ht="15">
      <c r="B39" s="26" t="s">
        <v>52</v>
      </c>
      <c r="C39" s="27" t="s">
        <v>83</v>
      </c>
      <c r="D39" s="27" t="s">
        <v>4</v>
      </c>
    </row>
    <row r="40" spans="2:4" ht="15">
      <c r="B40" s="26" t="s">
        <v>53</v>
      </c>
      <c r="C40" s="27" t="s">
        <v>54</v>
      </c>
      <c r="D40" s="27" t="s">
        <v>3</v>
      </c>
    </row>
    <row r="41" spans="2:4" ht="15">
      <c r="B41" s="26" t="s">
        <v>55</v>
      </c>
      <c r="C41" s="27" t="s">
        <v>56</v>
      </c>
      <c r="D41" s="27" t="s">
        <v>4</v>
      </c>
    </row>
    <row r="42" spans="2:4" ht="15">
      <c r="B42" s="26" t="s">
        <v>57</v>
      </c>
      <c r="C42" s="27" t="s">
        <v>56</v>
      </c>
      <c r="D42" s="27" t="s">
        <v>12</v>
      </c>
    </row>
    <row r="43" spans="2:4" ht="15">
      <c r="B43" s="26" t="s">
        <v>58</v>
      </c>
      <c r="C43" s="27" t="s">
        <v>50</v>
      </c>
      <c r="D43" s="27" t="s">
        <v>10</v>
      </c>
    </row>
    <row r="44" spans="2:4" ht="15">
      <c r="B44" s="26" t="s">
        <v>59</v>
      </c>
      <c r="C44" s="27" t="s">
        <v>60</v>
      </c>
      <c r="D44" s="27" t="s">
        <v>46</v>
      </c>
    </row>
    <row r="45" spans="2:4" ht="15">
      <c r="B45" s="26" t="s">
        <v>61</v>
      </c>
      <c r="C45" s="27" t="s">
        <v>83</v>
      </c>
      <c r="D45" s="27" t="s">
        <v>10</v>
      </c>
    </row>
    <row r="46" spans="2:4" ht="15">
      <c r="B46" s="26" t="s">
        <v>62</v>
      </c>
      <c r="C46" s="27" t="s">
        <v>83</v>
      </c>
      <c r="D46" s="27" t="s">
        <v>5</v>
      </c>
    </row>
    <row r="47" spans="2:4" ht="15">
      <c r="B47" s="26" t="s">
        <v>63</v>
      </c>
      <c r="C47" s="27" t="s">
        <v>83</v>
      </c>
      <c r="D47" s="27" t="s">
        <v>3</v>
      </c>
    </row>
    <row r="48" spans="2:4" ht="15">
      <c r="B48" s="26" t="s">
        <v>64</v>
      </c>
      <c r="C48" s="27" t="s">
        <v>83</v>
      </c>
      <c r="D48" s="27" t="s">
        <v>4</v>
      </c>
    </row>
    <row r="49" spans="2:4" ht="15">
      <c r="B49" s="26" t="s">
        <v>65</v>
      </c>
      <c r="C49" s="27" t="s">
        <v>83</v>
      </c>
      <c r="D49" s="27" t="s">
        <v>4</v>
      </c>
    </row>
    <row r="50" spans="2:4" ht="15">
      <c r="B50" s="26" t="s">
        <v>66</v>
      </c>
      <c r="C50" s="27" t="s">
        <v>83</v>
      </c>
      <c r="D50" s="27" t="s">
        <v>46</v>
      </c>
    </row>
    <row r="51" spans="2:4" ht="15">
      <c r="B51" s="26" t="s">
        <v>67</v>
      </c>
      <c r="C51" s="27" t="s">
        <v>83</v>
      </c>
      <c r="D51" s="27" t="s">
        <v>68</v>
      </c>
    </row>
    <row r="52" spans="2:4" ht="15">
      <c r="B52" s="26" t="s">
        <v>69</v>
      </c>
      <c r="C52" s="27" t="s">
        <v>70</v>
      </c>
      <c r="D52" s="27" t="s">
        <v>71</v>
      </c>
    </row>
    <row r="53" spans="2:4" ht="15">
      <c r="B53" s="26" t="s">
        <v>17</v>
      </c>
      <c r="C53" s="27" t="s">
        <v>72</v>
      </c>
      <c r="D53" s="27" t="s">
        <v>73</v>
      </c>
    </row>
    <row r="54" spans="2:4" ht="15">
      <c r="B54" s="26" t="s">
        <v>74</v>
      </c>
      <c r="C54" s="27" t="s">
        <v>72</v>
      </c>
      <c r="D54" s="27" t="s">
        <v>68</v>
      </c>
    </row>
    <row r="55" spans="2:4" ht="15">
      <c r="B55" s="26" t="s">
        <v>75</v>
      </c>
      <c r="C55" s="27" t="s">
        <v>72</v>
      </c>
      <c r="D55" s="27" t="s">
        <v>68</v>
      </c>
    </row>
    <row r="56" spans="2:4" ht="6" customHeight="1">
      <c r="B56" s="21"/>
      <c r="C56" s="21"/>
      <c r="D56" s="21"/>
    </row>
    <row r="57" spans="2:4" ht="6" customHeight="1">
      <c r="B57" s="22"/>
      <c r="C57" s="23"/>
      <c r="D57" s="23"/>
    </row>
    <row r="58" spans="2:4" ht="6" customHeight="1"/>
    <row r="59" spans="2:4" ht="6" customHeight="1"/>
    <row r="60" spans="2:4" ht="6" customHeight="1"/>
    <row r="61" spans="2:4" ht="6" customHeight="1"/>
  </sheetData>
  <mergeCells count="1">
    <mergeCell ref="C30:D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aText1 xmlns="ce0b2e17-4ccd-40f5-9e44-e7e747f77544" xsi:nil="true"/>
    <PraText4 xmlns="ce0b2e17-4ccd-40f5-9e44-e7e747f77544" xsi:nil="true"/>
    <Activity xmlns="70761194-623b-4751-a0da-29ad6551f95e">District Plan</Activity>
    <Function xmlns="70761194-623b-4751-a0da-29ad6551f95e">Policy and Planning</Function>
    <PraDateDisposal xmlns="ce0b2e17-4ccd-40f5-9e44-e7e747f77544" xsi:nil="true"/>
    <AggregationStatus xmlns="ce0b2e17-4ccd-40f5-9e44-e7e747f77544">Normal</AggregationStatus>
    <CategoryName xmlns="70761194-623b-4751-a0da-29ad6551f95e" xsi:nil="true"/>
    <CategoryValue xmlns="70761194-623b-4751-a0da-29ad6551f95e" xsi:nil="true"/>
    <Narrative xmlns="ce0b2e17-4ccd-40f5-9e44-e7e747f77544" xsi:nil="true"/>
    <PraDate2 xmlns="ce0b2e17-4ccd-40f5-9e44-e7e747f77544" xsi:nil="true"/>
    <PraText5 xmlns="ce0b2e17-4ccd-40f5-9e44-e7e747f77544" xsi:nil="true"/>
    <Location xmlns="70761194-623b-4751-a0da-29ad6551f95e" xsi:nil="true"/>
    <PRAType xmlns="70761194-623b-4751-a0da-29ad6551f95e" xsi:nil="true"/>
    <PraDate3 xmlns="ce0b2e17-4ccd-40f5-9e44-e7e747f77544" xsi:nil="true"/>
    <Project xmlns="70761194-623b-4751-a0da-29ad6551f95e" xsi:nil="true"/>
    <PraText2 xmlns="ce0b2e17-4ccd-40f5-9e44-e7e747f77544" xsi:nil="true"/>
    <Subactivity xmlns="70761194-623b-4751-a0da-29ad6551f95e">District Plan Changes</Subactivity>
    <TaxCatchAll xmlns="ce0b2e17-4ccd-40f5-9e44-e7e747f77544" xsi:nil="true"/>
    <Category xmlns="70761194-623b-4751-a0da-29ad6551f95e" xsi:nil="true"/>
    <PraText3 xmlns="ce0b2e17-4ccd-40f5-9e44-e7e747f77544" xsi:nil="true"/>
    <DocumentType xmlns="02bffcbe-7cf8-467d-a91b-a3e0dbcae01e" xsi:nil="true"/>
    <AggregationNarrative xmlns="70761194-623b-4751-a0da-29ad6551f95e" xsi:nil="true"/>
    <Case xmlns="70761194-623b-4751-a0da-29ad6551f95e">PC 82 Moonlight Heights</Case>
    <lcf76f155ced4ddcb4097134ff3c332f xmlns="0b53cfbe-24d2-41dc-a2fe-e66cb3c04588">
      <Terms xmlns="http://schemas.microsoft.com/office/infopath/2007/PartnerControls"/>
    </lcf76f155ced4ddcb4097134ff3c332f>
    <PraDate1 xmlns="ce0b2e17-4ccd-40f5-9e44-e7e747f77544" xsi:nil="true"/>
    <PraDateTrigger xmlns="ce0b2e17-4ccd-40f5-9e44-e7e747f77544" xsi:nil="true"/>
    <_dlc_DocId xmlns="ce0b2e17-4ccd-40f5-9e44-e7e747f77544">DISTPLAN-1002912291-11457</_dlc_DocId>
    <_dlc_DocIdUrl xmlns="ce0b2e17-4ccd-40f5-9e44-e7e747f77544">
      <Url>https://kaipara.sharepoint.com/sites/TeAkaDistPlan/_layouts/15/DocIdRedir.aspx?ID=DISTPLAN-1002912291-11457</Url>
      <Description>DISTPLAN-1002912291-11457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A79E0591F685544899FFAB7B2930471D00B8812900577AE54BAAB609D188BC2CA4" ma:contentTypeVersion="43" ma:contentTypeDescription="Create a new document." ma:contentTypeScope="" ma:versionID="1238934b1d5f2f647e80540d6a96412e">
  <xsd:schema xmlns:xsd="http://www.w3.org/2001/XMLSchema" xmlns:xs="http://www.w3.org/2001/XMLSchema" xmlns:p="http://schemas.microsoft.com/office/2006/metadata/properties" xmlns:ns2="02bffcbe-7cf8-467d-a91b-a3e0dbcae01e" xmlns:ns3="ce0b2e17-4ccd-40f5-9e44-e7e747f77544" xmlns:ns4="70761194-623b-4751-a0da-29ad6551f95e" xmlns:ns5="0b53cfbe-24d2-41dc-a2fe-e66cb3c04588" targetNamespace="http://schemas.microsoft.com/office/2006/metadata/properties" ma:root="true" ma:fieldsID="f7440c64f9c72b46dc5132d3fb19b315" ns2:_="" ns3:_="" ns4:_="" ns5:_="">
    <xsd:import namespace="02bffcbe-7cf8-467d-a91b-a3e0dbcae01e"/>
    <xsd:import namespace="ce0b2e17-4ccd-40f5-9e44-e7e747f77544"/>
    <xsd:import namespace="70761194-623b-4751-a0da-29ad6551f95e"/>
    <xsd:import namespace="0b53cfbe-24d2-41dc-a2fe-e66cb3c04588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3:Narrative" minOccurs="0"/>
                <xsd:element ref="ns4:PRAType" minOccurs="0"/>
                <xsd:element ref="ns3:AggregationStatus" minOccurs="0"/>
                <xsd:element ref="ns3:PraText1" minOccurs="0"/>
                <xsd:element ref="ns3:PraText2" minOccurs="0"/>
                <xsd:element ref="ns3:PraText3" minOccurs="0"/>
                <xsd:element ref="ns3:PraText4" minOccurs="0"/>
                <xsd:element ref="ns3:PraText5" minOccurs="0"/>
                <xsd:element ref="ns3:PraDate1" minOccurs="0"/>
                <xsd:element ref="ns3:PraDate2" minOccurs="0"/>
                <xsd:element ref="ns3:PraDate3" minOccurs="0"/>
                <xsd:element ref="ns3:PraDateTrigger" minOccurs="0"/>
                <xsd:element ref="ns3:PraDateDisposal" minOccurs="0"/>
                <xsd:element ref="ns4:Activity" minOccurs="0"/>
                <xsd:element ref="ns4:Function" minOccurs="0"/>
                <xsd:element ref="ns4:Subactivity" minOccurs="0"/>
                <xsd:element ref="ns4:Project" minOccurs="0"/>
                <xsd:element ref="ns4:Location" minOccurs="0"/>
                <xsd:element ref="ns4:AggregationNarrative" minOccurs="0"/>
                <xsd:element ref="ns4:Case" minOccurs="0"/>
                <xsd:element ref="ns4:CategoryName" minOccurs="0"/>
                <xsd:element ref="ns4:CategoryValue" minOccurs="0"/>
                <xsd:element ref="ns4:Category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5:MediaServiceDateTaken" minOccurs="0"/>
                <xsd:element ref="ns5:MediaServiceAutoTags" minOccurs="0"/>
                <xsd:element ref="ns5:MediaServiceGenerationTime" minOccurs="0"/>
                <xsd:element ref="ns5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5:MediaServiceOCR" minOccurs="0"/>
                <xsd:element ref="ns5:lcf76f155ced4ddcb4097134ff3c332f" minOccurs="0"/>
                <xsd:element ref="ns3:TaxCatchAll" minOccurs="0"/>
                <xsd:element ref="ns5:MediaServiceObjectDetectorVersions" minOccurs="0"/>
                <xsd:element ref="ns5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ffcbe-7cf8-467d-a91b-a3e0dbcae01e" elementFormDefault="qualified">
    <xsd:import namespace="http://schemas.microsoft.com/office/2006/documentManagement/types"/>
    <xsd:import namespace="http://schemas.microsoft.com/office/infopath/2007/PartnerControls"/>
    <xsd:element name="DocumentType" ma:index="8" nillable="true" ma:displayName="Document Type" ma:description="Specify the document type to help refine search and to classify the document" ma:format="Dropdown" ma:internalName="DocumentType" ma:readOnly="false">
      <xsd:simpleType>
        <xsd:restriction base="dms:Choice">
          <xsd:enumeration value="APPLICATION, certificate, consent related"/>
          <xsd:enumeration value="CONTRACT, Variation, Agreement"/>
          <xsd:enumeration value="CORRESPONDENCE, Memo, Filenote, Email"/>
          <xsd:enumeration value="DRAWING, Plan, Map"/>
          <xsd:enumeration value="EMPLOYMENT related"/>
          <xsd:enumeration value="FINANCIAL related"/>
          <xsd:enumeration value="KNOWLEDGE article"/>
          <xsd:enumeration value="MEETING related"/>
          <xsd:enumeration value="MODEL, Calculation, Working"/>
          <xsd:enumeration value="PHOTO, Image or Multi-media"/>
          <xsd:enumeration value="PRESENTATION"/>
          <xsd:enumeration value="PUBLICATION material"/>
          <xsd:enumeration value="PURCHASING related"/>
          <xsd:enumeration value="REPORT, or planning related"/>
          <xsd:enumeration value="RULES, Policy, Bylaw, procedure"/>
          <xsd:enumeration value="SERVICE REQUEST related"/>
          <xsd:enumeration value="SPECIFICATION or standard"/>
          <xsd:enumeration value="SUPPLIER PRODUCT Info"/>
          <xsd:enumeration value="TEMPLATE, Checklist or Form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0b2e17-4ccd-40f5-9e44-e7e747f77544" elementFormDefault="qualified">
    <xsd:import namespace="http://schemas.microsoft.com/office/2006/documentManagement/types"/>
    <xsd:import namespace="http://schemas.microsoft.com/office/infopath/2007/PartnerControls"/>
    <xsd:element name="Narrative" ma:index="9" nillable="true" ma:displayName="Narrative" ma:internalName="Narrative0" ma:readOnly="false">
      <xsd:simpleType>
        <xsd:restriction base="dms:Note">
          <xsd:maxLength value="255"/>
        </xsd:restriction>
      </xsd:simpleType>
    </xsd:element>
    <xsd:element name="AggregationStatus" ma:index="11" nillable="true" ma:displayName="Aggregation Status" ma:default="Normal" ma:format="Dropdown" ma:hidden="true" ma:internalName="AggregationStatus0" ma:readOnly="false">
      <xsd:simpleType>
        <xsd:restriction base="dms:Choice">
          <xsd:enumeration value="Delete Soon"/>
          <xsd:enumeration value="Transfer Soon"/>
          <xsd:enumeration value="Appraise Soon"/>
          <xsd:enumeration value="Delete"/>
          <xsd:enumeration value="Transfer"/>
          <xsd:enumeration value="Appraise"/>
          <xsd:enumeration value="Hold"/>
          <xsd:enumeration value="Normal"/>
        </xsd:restriction>
      </xsd:simpleType>
    </xsd:element>
    <xsd:element name="PraText1" ma:index="12" nillable="true" ma:displayName="PRA Text 1" ma:hidden="true" ma:internalName="PraText10" ma:readOnly="false">
      <xsd:simpleType>
        <xsd:restriction base="dms:Text">
          <xsd:maxLength value="255"/>
        </xsd:restriction>
      </xsd:simpleType>
    </xsd:element>
    <xsd:element name="PraText2" ma:index="13" nillable="true" ma:displayName="PRA Text 2" ma:hidden="true" ma:internalName="PraText20" ma:readOnly="false">
      <xsd:simpleType>
        <xsd:restriction base="dms:Text">
          <xsd:maxLength value="255"/>
        </xsd:restriction>
      </xsd:simpleType>
    </xsd:element>
    <xsd:element name="PraText3" ma:index="14" nillable="true" ma:displayName="PRA Text 3" ma:hidden="true" ma:internalName="PraText30" ma:readOnly="false">
      <xsd:simpleType>
        <xsd:restriction base="dms:Text">
          <xsd:maxLength value="255"/>
        </xsd:restriction>
      </xsd:simpleType>
    </xsd:element>
    <xsd:element name="PraText4" ma:index="15" nillable="true" ma:displayName="PRA Text 4" ma:hidden="true" ma:internalName="PraText40" ma:readOnly="false">
      <xsd:simpleType>
        <xsd:restriction base="dms:Text">
          <xsd:maxLength value="255"/>
        </xsd:restriction>
      </xsd:simpleType>
    </xsd:element>
    <xsd:element name="PraText5" ma:index="16" nillable="true" ma:displayName="PRA Text 5" ma:hidden="true" ma:internalName="PraText50" ma:readOnly="false">
      <xsd:simpleType>
        <xsd:restriction base="dms:Text">
          <xsd:maxLength value="255"/>
        </xsd:restriction>
      </xsd:simpleType>
    </xsd:element>
    <xsd:element name="PraDate1" ma:index="17" nillable="true" ma:displayName="PRA Date 1" ma:format="DateTime" ma:hidden="true" ma:internalName="PraDate1" ma:readOnly="false">
      <xsd:simpleType>
        <xsd:restriction base="dms:DateTime"/>
      </xsd:simpleType>
    </xsd:element>
    <xsd:element name="PraDate2" ma:index="18" nillable="true" ma:displayName="PRA Date 2" ma:format="DateTime" ma:hidden="true" ma:internalName="PraDate2" ma:readOnly="false">
      <xsd:simpleType>
        <xsd:restriction base="dms:DateTime"/>
      </xsd:simpleType>
    </xsd:element>
    <xsd:element name="PraDate3" ma:index="19" nillable="true" ma:displayName="PRA Date 3" ma:format="DateTime" ma:hidden="true" ma:internalName="PraDate3" ma:readOnly="false">
      <xsd:simpleType>
        <xsd:restriction base="dms:DateTime"/>
      </xsd:simpleType>
    </xsd:element>
    <xsd:element name="PraDateTrigger" ma:index="20" nillable="true" ma:displayName="PRA Date Trigger" ma:format="DateTime" ma:hidden="true" ma:internalName="PraDateTrigger" ma:readOnly="false">
      <xsd:simpleType>
        <xsd:restriction base="dms:DateTime"/>
      </xsd:simpleType>
    </xsd:element>
    <xsd:element name="PraDateDisposal" ma:index="21" nillable="true" ma:displayName="PRA Date Disposal" ma:format="DateTime" ma:hidden="true" ma:internalName="PraDateDisposal0" ma:readOnly="false">
      <xsd:simpleType>
        <xsd:restriction base="dms:DateTime"/>
      </xsd:simpleType>
    </xsd:element>
    <xsd:element name="_dlc_DocId" ma:index="4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46" nillable="true" ma:displayName="Taxonomy Catch All Column" ma:hidden="true" ma:list="{580c589d-4f13-43ba-9310-abbe91690ecb}" ma:internalName="TaxCatchAll" ma:showField="CatchAllData" ma:web="ce0b2e17-4ccd-40f5-9e44-e7e747f775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61194-623b-4751-a0da-29ad6551f95e" elementFormDefault="qualified">
    <xsd:import namespace="http://schemas.microsoft.com/office/2006/documentManagement/types"/>
    <xsd:import namespace="http://schemas.microsoft.com/office/infopath/2007/PartnerControls"/>
    <xsd:element name="PRAType" ma:index="10" nillable="true" ma:displayName="PRA Type" ma:hidden="true" ma:internalName="PRAType" ma:readOnly="false">
      <xsd:simpleType>
        <xsd:restriction base="dms:Text">
          <xsd:maxLength value="255"/>
        </xsd:restriction>
      </xsd:simpleType>
    </xsd:element>
    <xsd:element name="Activity" ma:index="22" nillable="true" ma:displayName="Activity" ma:default="District Plan" ma:format="Dropdown" ma:hidden="true" ma:internalName="Activity" ma:readOnly="false">
      <xsd:simpleType>
        <xsd:union memberTypes="dms:Text">
          <xsd:simpleType>
            <xsd:restriction base="dms:Choice">
              <xsd:enumeration value="District Plan"/>
            </xsd:restriction>
          </xsd:simpleType>
        </xsd:union>
      </xsd:simpleType>
    </xsd:element>
    <xsd:element name="Function" ma:index="23" nillable="true" ma:displayName="Function" ma:default="Policy and Planning" ma:format="Dropdown" ma:hidden="true" ma:internalName="Function" ma:readOnly="false">
      <xsd:simpleType>
        <xsd:union memberTypes="dms:Text">
          <xsd:simpleType>
            <xsd:restriction base="dms:Choice">
              <xsd:enumeration value="Policy and Planning"/>
            </xsd:restriction>
          </xsd:simpleType>
        </xsd:union>
      </xsd:simpleType>
    </xsd:element>
    <xsd:element name="Subactivity" ma:index="24" nillable="true" ma:displayName="Subactivity" ma:default="District Plan Changes" ma:format="Dropdown" ma:hidden="true" ma:internalName="Subactivity" ma:readOnly="false">
      <xsd:simpleType>
        <xsd:union memberTypes="dms:Text">
          <xsd:simpleType>
            <xsd:restriction base="dms:Choice">
              <xsd:enumeration value="District Plan Changes"/>
            </xsd:restriction>
          </xsd:simpleType>
        </xsd:union>
      </xsd:simpleType>
    </xsd:element>
    <xsd:element name="Project" ma:index="25" nillable="true" ma:displayName="Project" ma:hidden="true" ma:internalName="Project" ma:readOnly="false">
      <xsd:simpleType>
        <xsd:restriction base="dms:Text">
          <xsd:maxLength value="255"/>
        </xsd:restriction>
      </xsd:simpleType>
    </xsd:element>
    <xsd:element name="Location" ma:index="26" nillable="true" ma:displayName="Location" ma:format="Dropdown" ma:hidden="true" ma:internalName="Location" ma:readOnly="false">
      <xsd:simpleType>
        <xsd:restriction base="dms:Choice">
          <xsd:enumeration value="Library"/>
          <xsd:enumeration value="Town Hall"/>
          <xsd:enumeration value="Dargaville"/>
          <xsd:enumeration value="Mangawhai"/>
          <xsd:enumeration value="NTA"/>
        </xsd:restriction>
      </xsd:simpleType>
    </xsd:element>
    <xsd:element name="AggregationNarrative" ma:index="27" nillable="true" ma:displayName="Aggregation Narrative" ma:hidden="true" ma:internalName="AggregationNarrative" ma:readOnly="false">
      <xsd:simpleType>
        <xsd:restriction base="dms:Text">
          <xsd:maxLength value="255"/>
        </xsd:restriction>
      </xsd:simpleType>
    </xsd:element>
    <xsd:element name="Case" ma:index="28" nillable="true" ma:displayName="Plan Change Number" ma:hidden="true" ma:internalName="Case" ma:readOnly="false">
      <xsd:simpleType>
        <xsd:restriction base="dms:Text">
          <xsd:maxLength value="255"/>
        </xsd:restriction>
      </xsd:simpleType>
    </xsd:element>
    <xsd:element name="CategoryName" ma:index="29" nillable="true" ma:displayName="Category Name" ma:hidden="true" ma:internalName="CategoryName" ma:readOnly="false">
      <xsd:simpleType>
        <xsd:restriction base="dms:Text">
          <xsd:maxLength value="255"/>
        </xsd:restriction>
      </xsd:simpleType>
    </xsd:element>
    <xsd:element name="CategoryValue" ma:index="30" nillable="true" ma:displayName="Category Value" ma:hidden="true" ma:internalName="CategoryValue" ma:readOnly="false">
      <xsd:simpleType>
        <xsd:restriction base="dms:Text">
          <xsd:maxLength value="255"/>
        </xsd:restriction>
      </xsd:simpleType>
    </xsd:element>
    <xsd:element name="Category" ma:index="31" nillable="true" ma:displayName="Category" ma:hidden="true" ma:internalName="Category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53cfbe-24d2-41dc-a2fe-e66cb3c045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7" nillable="true" ma:displayName="Tags" ma:internalName="MediaServiceAutoTags" ma:readOnly="true">
      <xsd:simpleType>
        <xsd:restriction base="dms:Text"/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4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45" nillable="true" ma:taxonomy="true" ma:internalName="lcf76f155ced4ddcb4097134ff3c332f" ma:taxonomyFieldName="MediaServiceImageTags" ma:displayName="Image Tags" ma:readOnly="false" ma:fieldId="{5cf76f15-5ced-4ddc-b409-7134ff3c332f}" ma:taxonomyMulti="true" ma:sspId="172ea8c7-318e-49ee-90ca-6664715ea1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4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BAC65C-F5BD-41C0-B633-7F1D8B2DC267}"/>
</file>

<file path=customXml/itemProps2.xml><?xml version="1.0" encoding="utf-8"?>
<ds:datastoreItem xmlns:ds="http://schemas.openxmlformats.org/officeDocument/2006/customXml" ds:itemID="{418D4899-1AA9-4AD3-8438-02AF2BB872D8}"/>
</file>

<file path=customXml/itemProps3.xml><?xml version="1.0" encoding="utf-8"?>
<ds:datastoreItem xmlns:ds="http://schemas.openxmlformats.org/officeDocument/2006/customXml" ds:itemID="{0773AA28-B86B-4CCB-B95E-D9081AB048B8}"/>
</file>

<file path=customXml/itemProps4.xml><?xml version="1.0" encoding="utf-8"?>
<ds:datastoreItem xmlns:ds="http://schemas.openxmlformats.org/officeDocument/2006/customXml" ds:itemID="{AD952E8E-FAE5-4A2B-8203-2EE806D76F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Brunsdon</dc:creator>
  <cp:keywords/>
  <dc:description/>
  <cp:lastModifiedBy>Paul Waanders</cp:lastModifiedBy>
  <cp:revision/>
  <dcterms:created xsi:type="dcterms:W3CDTF">2020-12-07T02:06:18Z</dcterms:created>
  <dcterms:modified xsi:type="dcterms:W3CDTF">2023-08-01T04:02:30Z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0x010100A79E0591F685544899FFAB7B2930471D00B8812900577AE54BAAB609D188BC2CA4</vt:lpwstr>
  </property>
  <property fmtid="{D5CDD505-2E9C-101B-9397-08002B2CF9AE}" pid="3" name="_dlc_DocIdItemGuid">
    <vt:lpwstr>76256373-6098-452f-9128-d27dc6e5e256</vt:lpwstr>
  </property>
  <property fmtid="{D5CDD505-2E9C-101B-9397-08002B2CF9AE}" pid="4" name="MediaServiceImageTags">
    <vt:lpwstr/>
  </property>
</Properties>
</file>